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slicerCaches/slicerCache9.xml" ContentType="application/vnd.ms-excel.slicerCache+xml"/>
  <Override PartName="/xl/slicerCaches/slicerCache10.xml" ContentType="application/vnd.ms-excel.slicerCache+xml"/>
  <Override PartName="/xl/slicerCaches/slicerCache11.xml" ContentType="application/vnd.ms-excel.slicerCache+xml"/>
  <Override PartName="/xl/slicerCaches/slicerCache12.xml" ContentType="application/vnd.ms-excel.slicerCache+xml"/>
  <Override PartName="/xl/slicerCaches/slicerCache13.xml" ContentType="application/vnd.ms-excel.slicerCache+xml"/>
  <Override PartName="/xl/slicerCaches/slicerCache14.xml" ContentType="application/vnd.ms-excel.slicerCache+xml"/>
  <Override PartName="/xl/slicerCaches/slicerCache15.xml" ContentType="application/vnd.ms-excel.slicerCache+xml"/>
  <Override PartName="/xl/slicerCaches/slicerCache16.xml" ContentType="application/vnd.ms-excel.slicerCache+xml"/>
  <Override PartName="/xl/slicerCaches/slicerCache17.xml" ContentType="application/vnd.ms-excel.slicerCache+xml"/>
  <Override PartName="/xl/slicerCaches/slicerCache18.xml" ContentType="application/vnd.ms-excel.slicerCache+xml"/>
  <Override PartName="/xl/slicerCaches/slicerCache19.xml" ContentType="application/vnd.ms-excel.slicerCache+xml"/>
  <Override PartName="/xl/slicerCaches/slicerCache20.xml" ContentType="application/vnd.ms-excel.slicerCache+xml"/>
  <Override PartName="/xl/slicerCaches/slicerCache21.xml" ContentType="application/vnd.ms-excel.slicerCache+xml"/>
  <Override PartName="/xl/slicerCaches/slicerCache2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tables/table1.xml" ContentType="application/vnd.openxmlformats-officedocument.spreadsheetml.table+xml"/>
  <Override PartName="/xl/queryTables/queryTable1.xml" ContentType="application/vnd.openxmlformats-officedocument.spreadsheetml.queryTable+xml"/>
  <Override PartName="/xl/drawings/drawing1.xml" ContentType="application/vnd.openxmlformats-officedocument.drawing+xml"/>
  <Override PartName="/xl/drawings/drawing2.xml" ContentType="application/vnd.openxmlformats-officedocument.drawing+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tables/table5.xml" ContentType="application/vnd.openxmlformats-officedocument.spreadsheetml.table+xml"/>
  <Override PartName="/xl/queryTables/queryTable5.xml" ContentType="application/vnd.openxmlformats-officedocument.spreadsheetml.queryTable+xml"/>
  <Override PartName="/xl/slicers/slicer1.xml" ContentType="application/vnd.ms-excel.slicer+xml"/>
  <Override PartName="/xl/drawings/drawing5.xml" ContentType="application/vnd.openxmlformats-officedocument.drawing+xml"/>
  <Override PartName="/xl/tables/table6.xml" ContentType="application/vnd.openxmlformats-officedocument.spreadsheetml.table+xml"/>
  <Override PartName="/xl/queryTables/queryTable6.xml" ContentType="application/vnd.openxmlformats-officedocument.spreadsheetml.queryTable+xml"/>
  <Override PartName="/xl/slicers/slicer2.xml" ContentType="application/vnd.ms-excel.slicer+xml"/>
  <Override PartName="/xl/drawings/drawing6.xml" ContentType="application/vnd.openxmlformats-officedocument.drawing+xml"/>
  <Override PartName="/xl/tables/table7.xml" ContentType="application/vnd.openxmlformats-officedocument.spreadsheetml.table+xml"/>
  <Override PartName="/xl/queryTables/queryTable7.xml" ContentType="application/vnd.openxmlformats-officedocument.spreadsheetml.queryTable+xml"/>
  <Override PartName="/xl/slicers/slicer3.xml" ContentType="application/vnd.ms-excel.slicer+xml"/>
  <Override PartName="/xl/drawings/drawing7.xml" ContentType="application/vnd.openxmlformats-officedocument.drawing+xml"/>
  <Override PartName="/xl/tables/table8.xml" ContentType="application/vnd.openxmlformats-officedocument.spreadsheetml.table+xml"/>
  <Override PartName="/xl/queryTables/queryTable8.xml" ContentType="application/vnd.openxmlformats-officedocument.spreadsheetml.queryTable+xml"/>
  <Override PartName="/xl/slicers/slicer4.xml" ContentType="application/vnd.ms-excel.slicer+xml"/>
  <Override PartName="/xl/drawings/drawing8.xml" ContentType="application/vnd.openxmlformats-officedocument.drawing+xml"/>
  <Override PartName="/xl/tables/table9.xml" ContentType="application/vnd.openxmlformats-officedocument.spreadsheetml.table+xml"/>
  <Override PartName="/xl/queryTables/queryTable9.xml" ContentType="application/vnd.openxmlformats-officedocument.spreadsheetml.queryTable+xml"/>
  <Override PartName="/xl/slicers/slicer5.xml" ContentType="application/vnd.ms-excel.slicer+xml"/>
  <Override PartName="/xl/drawings/drawing9.xml" ContentType="application/vnd.openxmlformats-officedocument.drawing+xml"/>
  <Override PartName="/xl/tables/table10.xml" ContentType="application/vnd.openxmlformats-officedocument.spreadsheetml.table+xml"/>
  <Override PartName="/xl/queryTables/queryTable10.xml" ContentType="application/vnd.openxmlformats-officedocument.spreadsheetml.queryTable+xml"/>
  <Override PartName="/xl/slicers/slicer6.xml" ContentType="application/vnd.ms-excel.slicer+xml"/>
  <Override PartName="/xl/drawings/drawing10.xml" ContentType="application/vnd.openxmlformats-officedocument.drawing+xml"/>
  <Override PartName="/xl/tables/table11.xml" ContentType="application/vnd.openxmlformats-officedocument.spreadsheetml.table+xml"/>
  <Override PartName="/xl/queryTables/queryTable11.xml" ContentType="application/vnd.openxmlformats-officedocument.spreadsheetml.queryTable+xml"/>
  <Override PartName="/xl/slicers/slicer7.xml" ContentType="application/vnd.ms-excel.slicer+xml"/>
  <Override PartName="/xl/drawings/drawing11.xml" ContentType="application/vnd.openxmlformats-officedocument.drawing+xml"/>
  <Override PartName="/xl/tables/table12.xml" ContentType="application/vnd.openxmlformats-officedocument.spreadsheetml.table+xml"/>
  <Override PartName="/xl/queryTables/queryTable12.xml" ContentType="application/vnd.openxmlformats-officedocument.spreadsheetml.queryTable+xml"/>
  <Override PartName="/xl/slicers/slicer8.xml" ContentType="application/vnd.ms-excel.slicer+xml"/>
  <Override PartName="/xl/drawings/drawing12.xml" ContentType="application/vnd.openxmlformats-officedocument.drawing+xml"/>
  <Override PartName="/xl/tables/table13.xml" ContentType="application/vnd.openxmlformats-officedocument.spreadsheetml.table+xml"/>
  <Override PartName="/xl/queryTables/queryTable13.xml" ContentType="application/vnd.openxmlformats-officedocument.spreadsheetml.queryTable+xml"/>
  <Override PartName="/xl/drawings/drawing13.xml" ContentType="application/vnd.openxmlformats-officedocument.drawing+xml"/>
  <Override PartName="/xl/tables/table14.xml" ContentType="application/vnd.openxmlformats-officedocument.spreadsheetml.table+xml"/>
  <Override PartName="/xl/queryTables/queryTable14.xml" ContentType="application/vnd.openxmlformats-officedocument.spreadsheetml.queryTable+xml"/>
  <Override PartName="/xl/slicers/slicer9.xml" ContentType="application/vnd.ms-excel.slicer+xml"/>
  <Override PartName="/xl/drawings/drawing14.xml" ContentType="application/vnd.openxmlformats-officedocument.drawing+xml"/>
  <Override PartName="/xl/tables/table15.xml" ContentType="application/vnd.openxmlformats-officedocument.spreadsheetml.table+xml"/>
  <Override PartName="/xl/queryTables/queryTable15.xml" ContentType="application/vnd.openxmlformats-officedocument.spreadsheetml.queryTable+xml"/>
  <Override PartName="/xl/slicers/slicer10.xml" ContentType="application/vnd.ms-excel.slicer+xml"/>
  <Override PartName="/xl/drawings/drawing15.xml" ContentType="application/vnd.openxmlformats-officedocument.drawing+xml"/>
  <Override PartName="/xl/tables/table16.xml" ContentType="application/vnd.openxmlformats-officedocument.spreadsheetml.table+xml"/>
  <Override PartName="/xl/queryTables/queryTable16.xml" ContentType="application/vnd.openxmlformats-officedocument.spreadsheetml.queryTable+xml"/>
  <Override PartName="/xl/slicers/slicer11.xml" ContentType="application/vnd.ms-excel.slicer+xml"/>
  <Override PartName="/xl/drawings/drawing16.xml" ContentType="application/vnd.openxmlformats-officedocument.drawing+xml"/>
  <Override PartName="/xl/tables/table17.xml" ContentType="application/vnd.openxmlformats-officedocument.spreadsheetml.table+xml"/>
  <Override PartName="/xl/queryTables/queryTable17.xml" ContentType="application/vnd.openxmlformats-officedocument.spreadsheetml.queryTable+xml"/>
  <Override PartName="/xl/slicers/slicer12.xml" ContentType="application/vnd.ms-excel.slicer+xml"/>
  <Override PartName="/xl/drawings/drawing17.xml" ContentType="application/vnd.openxmlformats-officedocument.drawing+xml"/>
  <Override PartName="/xl/tables/table18.xml" ContentType="application/vnd.openxmlformats-officedocument.spreadsheetml.table+xml"/>
  <Override PartName="/xl/queryTables/queryTable18.xml" ContentType="application/vnd.openxmlformats-officedocument.spreadsheetml.queryTable+xml"/>
  <Override PartName="/xl/slicers/slicer13.xml" ContentType="application/vnd.ms-excel.slicer+xml"/>
  <Override PartName="/xl/drawings/drawing18.xml" ContentType="application/vnd.openxmlformats-officedocument.drawing+xml"/>
  <Override PartName="/xl/tables/table19.xml" ContentType="application/vnd.openxmlformats-officedocument.spreadsheetml.table+xml"/>
  <Override PartName="/xl/queryTables/queryTable19.xml" ContentType="application/vnd.openxmlformats-officedocument.spreadsheetml.queryTable+xml"/>
  <Override PartName="/xl/slicers/slicer14.xml" ContentType="application/vnd.ms-excel.slicer+xml"/>
  <Override PartName="/xl/drawings/drawing19.xml" ContentType="application/vnd.openxmlformats-officedocument.drawing+xml"/>
  <Override PartName="/xl/tables/table20.xml" ContentType="application/vnd.openxmlformats-officedocument.spreadsheetml.table+xml"/>
  <Override PartName="/xl/queryTables/queryTable20.xml" ContentType="application/vnd.openxmlformats-officedocument.spreadsheetml.queryTable+xml"/>
  <Override PartName="/xl/drawings/drawing20.xml" ContentType="application/vnd.openxmlformats-officedocument.drawing+xml"/>
  <Override PartName="/xl/tables/table21.xml" ContentType="application/vnd.openxmlformats-officedocument.spreadsheetml.table+xml"/>
  <Override PartName="/xl/queryTables/queryTable2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filterPrivacy="1"/>
  <bookViews>
    <workbookView xWindow="0" yWindow="0" windowWidth="22260" windowHeight="12450" firstSheet="1" activeTab="1"/>
  </bookViews>
  <sheets>
    <sheet name="TabularModel" sheetId="20" r:id="rId1"/>
    <sheet name="Home" sheetId="7" r:id="rId2"/>
    <sheet name="Schema Overview" sheetId="27" r:id="rId3"/>
    <sheet name="Schema Analysis" sheetId="31" r:id="rId4"/>
    <sheet name="Measures" sheetId="2" r:id="rId5"/>
    <sheet name="Tables" sheetId="3" r:id="rId6"/>
    <sheet name="Columns" sheetId="4" r:id="rId7"/>
    <sheet name="Relationships" sheetId="5" r:id="rId8"/>
    <sheet name="Roles" sheetId="6" r:id="rId9"/>
    <sheet name="Partitions" sheetId="19" r:id="rId10"/>
    <sheet name="Role Members" sheetId="9" r:id="rId11"/>
    <sheet name="Table Permissions" sheetId="10" r:id="rId12"/>
    <sheet name="Data Sources" sheetId="11" r:id="rId13"/>
    <sheet name="Perspective Measures" sheetId="18" r:id="rId14"/>
    <sheet name="Perspective Columns" sheetId="17" r:id="rId15"/>
    <sheet name="Hierarchies" sheetId="12" r:id="rId16"/>
    <sheet name="Hierarchy Levels" sheetId="26" r:id="rId17"/>
    <sheet name="Detail Rows" sheetId="13" r:id="rId18"/>
    <sheet name="M Expressions" sheetId="21" r:id="rId19"/>
    <sheet name="KPIs" sheetId="25" r:id="rId20"/>
    <sheet name="Translations" sheetId="28" r:id="rId21"/>
  </sheets>
  <definedNames>
    <definedName name="DatabaseNameValue">#REF!</definedName>
    <definedName name="ExternalData_1" localSheetId="6" hidden="1">Columns!$C$6:$U$235</definedName>
    <definedName name="ExternalData_1" localSheetId="12" hidden="1">'Data Sources'!$C$5:$P$7</definedName>
    <definedName name="ExternalData_1" localSheetId="17" hidden="1">'Detail Rows'!$D$6:$I$12</definedName>
    <definedName name="ExternalData_1" localSheetId="15" hidden="1">Hierarchies!$D$5:$I$13</definedName>
    <definedName name="ExternalData_1" localSheetId="16" hidden="1">'Hierarchy Levels'!$E$5:$J$33</definedName>
    <definedName name="ExternalData_1" localSheetId="19" hidden="1">KPIs!$D$6:$O$8</definedName>
    <definedName name="ExternalData_1" localSheetId="18" hidden="1">'M Expressions'!$E$5:$I$8</definedName>
    <definedName name="ExternalData_1" localSheetId="4" hidden="1">Measures!$E$5:$O$83</definedName>
    <definedName name="ExternalData_1" localSheetId="7" hidden="1">Relationships!$D$6:$O$29</definedName>
    <definedName name="ExternalData_1" localSheetId="10" hidden="1">'Role Members'!$D$5:$I$13</definedName>
    <definedName name="ExternalData_1" localSheetId="8" hidden="1">Roles!$F$5:$J$15</definedName>
    <definedName name="ExternalData_1" localSheetId="2" hidden="1">'Schema Overview'!$D$7:$I$8</definedName>
    <definedName name="ExternalData_1" localSheetId="11" hidden="1">'Table Permissions'!$D$5:$I$15</definedName>
    <definedName name="ExternalData_1" localSheetId="5" hidden="1">Tables!$E$5:$J$20</definedName>
    <definedName name="ExternalData_1" localSheetId="20" hidden="1">Translations!$D$5:$F$6</definedName>
    <definedName name="ExternalData_2" localSheetId="9" hidden="1">Partitions!$E$5:$L$26</definedName>
    <definedName name="ExternalData_2" localSheetId="14" hidden="1">'Perspective Columns'!$D$5:$H$334</definedName>
    <definedName name="ExternalData_2" localSheetId="2" hidden="1">'Schema Overview'!$G$12:$I$27</definedName>
    <definedName name="ExternalData_2" localSheetId="0" hidden="1">TabularModel!#REF!</definedName>
    <definedName name="ExternalData_3" localSheetId="13" hidden="1">'Perspective Measures'!$D$5:$H$82</definedName>
    <definedName name="ExternalData_3" localSheetId="2" hidden="1">'Schema Overview'!$D$4:$H$5</definedName>
    <definedName name="ExternalData_3" localSheetId="0" hidden="1">TabularModel!$C$2:$C$3</definedName>
    <definedName name="ExternalData_4" localSheetId="0">TabularModel!#REF!</definedName>
    <definedName name="RefreshMsg">RefreshedTbl[[#Totals],[Refreshed Time]]</definedName>
    <definedName name="ServerNameValue">#REF!</definedName>
    <definedName name="Slicer_Column_Type">#N/A</definedName>
    <definedName name="Slicer_Crossfiltering_Behavior">#N/A</definedName>
    <definedName name="Slicer_Detail_Row_Type">#N/A</definedName>
    <definedName name="Slicer_Display_Folder">#N/A</definedName>
    <definedName name="Slicer_From_Table_Name">#N/A</definedName>
    <definedName name="Slicer_Hierarchy_Name">#N/A</definedName>
    <definedName name="Slicer_IsActive">#N/A</definedName>
    <definedName name="Slicer_IsHidden">#N/A</definedName>
    <definedName name="Slicer_IsHidden1">#N/A</definedName>
    <definedName name="Slicer_IsHidden2">#N/A</definedName>
    <definedName name="Slicer_M_Expression_Name">#N/A</definedName>
    <definedName name="Slicer_Model_Permission">#N/A</definedName>
    <definedName name="Slicer_Perspective">#N/A</definedName>
    <definedName name="Slicer_Perspective1">#N/A</definedName>
    <definedName name="Slicer_Role">#N/A</definedName>
    <definedName name="Slicer_Role1">#N/A</definedName>
    <definedName name="Slicer_Table_Name">#N/A</definedName>
    <definedName name="Slicer_Table_Name1">#N/A</definedName>
    <definedName name="Slicer_Table_Name2">#N/A</definedName>
    <definedName name="Slicer_Table_Name3">#N/A</definedName>
    <definedName name="Slicer_Table_Name4">#N/A</definedName>
    <definedName name="Slicer_Table_Name5">#N/A</definedName>
    <definedName name="SSAS_Tabular_Heitman_Model___DMV_Query" localSheetId="6" hidden="1">Columns!#REF!</definedName>
    <definedName name="SSAS_Tabular_Heitman_Model___DMV_Query" localSheetId="12" hidden="1">'Data Sources'!#REF!</definedName>
    <definedName name="SSAS_Tabular_Heitman_Model___DMV_Query" localSheetId="17" hidden="1">'Detail Rows'!#REF!</definedName>
    <definedName name="SSAS_Tabular_Heitman_Model___DMV_Query" localSheetId="15" hidden="1">Hierarchies!#REF!</definedName>
    <definedName name="SSAS_Tabular_Heitman_Model___DMV_Query" localSheetId="4" hidden="1">Measures!#REF!</definedName>
    <definedName name="SSAS_Tabular_Heitman_Model___DMV_Query" localSheetId="7" hidden="1">Relationships!#REF!</definedName>
    <definedName name="SSAS_Tabular_Heitman_Model___DMV_Query" localSheetId="10" hidden="1">'Role Members'!#REF!</definedName>
    <definedName name="SSAS_Tabular_Heitman_Model___DMV_Query" localSheetId="8" hidden="1">Roles!#REF!</definedName>
    <definedName name="SSAS_Tabular_Heitman_Model___DMV_Query" localSheetId="11" hidden="1">'Table Permissions'!#REF!</definedName>
    <definedName name="SSAS_Tabular_Heitman_Model___DMV_Query" localSheetId="5" hidden="1">Tables!#REF!</definedName>
  </definedNames>
  <calcPr calcId="171027"/>
  <pivotCaches>
    <pivotCache cacheId="35" r:id="rId22"/>
    <pivotCache cacheId="38" r:id="rId23"/>
    <pivotCache cacheId="42" r:id="rId24"/>
  </pivotCaches>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5"/>
        <x14:slicerCache r:id="rId26"/>
        <x14:slicerCache r:id="rId27"/>
        <x14:slicerCache r:id="rId28"/>
        <x14:slicerCache r:id="rId29"/>
        <x14:slicerCache r:id="rId30"/>
        <x14:slicerCache r:id="rId31"/>
        <x14:slicerCache r:id="rId32"/>
        <x14:slicerCache r:id="rId33"/>
        <x14:slicerCache r:id="rId34"/>
        <x14:slicerCache r:id="rId35"/>
        <x14:slicerCache r:id="rId36"/>
        <x14:slicerCache r:id="rId37"/>
        <x14:slicerCache r:id="rId38"/>
        <x14:slicerCache r:id="rId39"/>
        <x14:slicerCache r:id="rId40"/>
        <x14:slicerCache r:id="rId41"/>
        <x14:slicerCache r:id="rId42"/>
        <x14:slicerCache r:id="rId43"/>
        <x14:slicerCache r:id="rId44"/>
        <x14:slicerCache r:id="rId45"/>
        <x14:slicerCache r:id="rId46"/>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20" l="1"/>
  <c r="C3" i="7" l="1"/>
  <c r="C2" i="7"/>
  <c r="E25" i="27" l="1"/>
  <c r="C4" i="7"/>
  <c r="E28" i="27"/>
  <c r="E27" i="27"/>
  <c r="E26" i="27"/>
  <c r="E24" i="27"/>
  <c r="E23" i="27"/>
  <c r="E22" i="27"/>
  <c r="E21" i="27"/>
  <c r="E20" i="27"/>
  <c r="E19" i="27"/>
  <c r="E18" i="27"/>
  <c r="E17" i="27"/>
  <c r="E16" i="27"/>
  <c r="E15" i="27"/>
  <c r="E14" i="27"/>
  <c r="E13" i="27"/>
</calcChain>
</file>

<file path=xl/connections.xml><?xml version="1.0" encoding="utf-8"?>
<connections xmlns="http://schemas.openxmlformats.org/spreadsheetml/2006/main">
  <connection id="1" keepAlive="1" name="Query - Catalog" description="Connection to the 'Catalog' query in the workbook." type="5" refreshedVersion="6" background="1" saveData="1">
    <dbPr connection="Provider=Microsoft.Mashup.OleDb.1;Data Source=$Workbook$;Location=Catalog;Extended Properties=&quot;&quot;" command="SELECT * FROM [Catalog]"/>
  </connection>
  <connection id="2" keepAlive="1" name="Query - Columns" description="Connection to the 'Columns' query in the workbook." type="5" refreshedVersion="6" background="1" saveData="1">
    <dbPr connection="Provider=Microsoft.Mashup.OleDb.1;Data Source=$Workbook$;Location=Columns;Extended Properties=&quot;&quot;" command="SELECT * FROM [Columns]"/>
  </connection>
  <connection id="3" keepAlive="1" name="Query - ColumnsDMV" description="Connection to the 'ColumnsDMV' query in the workbook." type="5" refreshedVersion="0" background="1">
    <dbPr connection="Provider=Microsoft.Mashup.OleDb.1;Data Source=$Workbook$;Location=ColumnsDMV;Extended Properties=&quot;&quot;" command="SELECT * FROM [ColumnsDMV]"/>
  </connection>
  <connection id="4" keepAlive="1" name="Query - CulturesDMV" description="Connection to the 'CulturesDMV' query in the workbook." type="5" refreshedVersion="0" background="1">
    <dbPr connection="Provider=Microsoft.Mashup.OleDb.1;Data Source=$Workbook$;Location=CulturesDMV;Extended Properties=&quot;&quot;" command="SELECT * FROM [CulturesDMV]"/>
  </connection>
  <connection id="5" keepAlive="1" name="Query - Data Sources" description="Connection to the 'Data Sources' query in the workbook." type="5" refreshedVersion="6" background="1" saveData="1">
    <dbPr connection="Provider=Microsoft.Mashup.OleDb.1;Data Source=$Workbook$;Location=Data Sources;Extended Properties=&quot;&quot;" command="SELECT * FROM [Data Sources]"/>
  </connection>
  <connection id="6" keepAlive="1" name="Query - Database" description="Connection to the 'Database' query in the workbook." type="5" refreshedVersion="0" background="1">
    <dbPr connection="Provider=Microsoft.Mashup.OleDb.1;Data Source=$Workbook$;Location=Database;Extended Properties=&quot;&quot;" command="SELECT * FROM [Database]"/>
  </connection>
  <connection id="7" keepAlive="1" name="Query - Detail Row Definitions" description="Connection to the 'Detail Row Definitions' query in the workbook." type="5" refreshedVersion="6" background="1" saveData="1">
    <dbPr connection="Provider=Microsoft.Mashup.OleDb.1;Data Source=$Workbook$;Location=Detail Row Definitions;Extended Properties=&quot;&quot;" command="SELECT * FROM [Detail Row Definitions]"/>
  </connection>
  <connection id="8" keepAlive="1" name="Query - Hierarchies" description="Connection to the 'Hierarchies' query in the workbook." type="5" refreshedVersion="6" background="1" saveData="1">
    <dbPr connection="Provider=Microsoft.Mashup.OleDb.1;Data Source=$Workbook$;Location=Hierarchies;Extended Properties=&quot;&quot;" command="SELECT * FROM [Hierarchies]"/>
  </connection>
  <connection id="9" keepAlive="1" name="Query - HierarchiesDMV" description="Connection to the 'HierarchiesDMV' query in the workbook." type="5" refreshedVersion="0" background="1">
    <dbPr connection="Provider=Microsoft.Mashup.OleDb.1;Data Source=$Workbook$;Location=HierarchiesDMV;Extended Properties=&quot;&quot;" command="SELECT * FROM [HierarchiesDMV]"/>
  </connection>
  <connection id="10" keepAlive="1" name="Query - Hierarchy Levels" description="Connection to the 'Hierarchy Levels' query in the workbook." type="5" refreshedVersion="6" background="1" saveData="1">
    <dbPr connection="Provider=Microsoft.Mashup.OleDb.1;Data Source=$Workbook$;Location=Hierarchy Levels;Extended Properties=&quot;&quot;" command="SELECT * FROM [Hierarchy Levels]"/>
  </connection>
  <connection id="11" keepAlive="1" name="Query - HierarchyLevelsDMV" description="Connection to the 'HierarchyLevelsDMV' query in the workbook." type="5" refreshedVersion="0" background="1">
    <dbPr connection="Provider=Microsoft.Mashup.OleDb.1;Data Source=$Workbook$;Location=HierarchyLevelsDMV;Extended Properties=&quot;&quot;" command="SELECT * FROM [HierarchyLevelsDMV]"/>
  </connection>
  <connection id="12" keepAlive="1" name="Query - KPIs" description="Connection to the 'KPIs' query in the workbook." type="5" refreshedVersion="6" background="1" saveData="1">
    <dbPr connection="Provider=Microsoft.Mashup.OleDb.1;Data Source=$Workbook$;Location=KPIs;Extended Properties=&quot;&quot;" command="SELECT * FROM [KPIs]"/>
  </connection>
  <connection id="13" keepAlive="1" name="Query - KPIsDMV" description="Connection to the 'KPIsDMV' query in the workbook." type="5" refreshedVersion="0" background="1">
    <dbPr connection="Provider=Microsoft.Mashup.OleDb.1;Data Source=$Workbook$;Location=KPIsDMV;Extended Properties=&quot;&quot;" command="SELECT * FROM [KPIsDMV]"/>
  </connection>
  <connection id="14" keepAlive="1" name="Query - M Expressions" description="Connection to the 'M Expressions' query in the workbook." type="5" refreshedVersion="6" background="1" saveData="1">
    <dbPr connection="Provider=Microsoft.Mashup.OleDb.1;Data Source=$Workbook$;Location=M Expressions;Extended Properties=&quot;&quot;" command="SELECT * FROM [M Expressions]"/>
  </connection>
  <connection id="15" keepAlive="1" name="Query - Measures" description="Connection to the 'Measures' query in the workbook." type="5" refreshedVersion="6" background="1" saveData="1">
    <dbPr connection="Provider=Microsoft.Mashup.OleDb.1;Data Source=$Workbook$;Location=Measures;Extended Properties=&quot;&quot;" command="SELECT * FROM [Measures]"/>
  </connection>
  <connection id="16" keepAlive="1" name="Query - MeasuresDMV" description="Connection to the 'MeasuresDMV' query in the workbook." type="5" refreshedVersion="6">
    <dbPr connection="Provider=Microsoft.Mashup.OleDb.1;Data Source=$Workbook$;Location=MeasuresDMV;Extended Properties=&quot;&quot;" command="SELECT * FROM [MeasuresDMV]"/>
  </connection>
  <connection id="17" keepAlive="1" name="Query - Partitions" description="Connection to the 'Partitions' query in the workbook." type="5" refreshedVersion="6" background="1" saveData="1">
    <dbPr connection="Provider=Microsoft.Mashup.OleDb.1;Data Source=$Workbook$;Location=Partitions;Extended Properties=&quot;&quot;" command="SELECT * FROM [Partitions]"/>
  </connection>
  <connection id="18" keepAlive="1" name="Query - Perspective Columns" description="Connection to the 'Perspective Columns' query in the workbook." type="5" refreshedVersion="6" background="1" saveData="1">
    <dbPr connection="Provider=Microsoft.Mashup.OleDb.1;Data Source=$Workbook$;Location=Perspective Columns;Extended Properties=&quot;&quot;" command="SELECT * FROM [Perspective Columns]"/>
  </connection>
  <connection id="19" keepAlive="1" name="Query - Perspective Measures" description="Connection to the 'Perspective Measures' query in the workbook." type="5" refreshedVersion="6" background="1" saveData="1">
    <dbPr connection="Provider=Microsoft.Mashup.OleDb.1;Data Source=$Workbook$;Location=Perspective Measures;Extended Properties=&quot;&quot;" command="SELECT * FROM [Perspective Measures]"/>
  </connection>
  <connection id="20" keepAlive="1" name="Query - Refreshed Time" description="Connection to the 'Refreshed Time' query in the workbook." type="5" refreshedVersion="6" background="1" saveData="1">
    <dbPr connection="Provider=Microsoft.Mashup.OleDb.1;Data Source=$Workbook$;Location=Refreshed Time;Extended Properties=&quot;&quot;" command="SELECT * FROM [Refreshed Time]"/>
  </connection>
  <connection id="21" keepAlive="1" name="Query - Relationships" description="Connection to the 'Relationships' query in the workbook." type="5" refreshedVersion="6" background="1" saveData="1">
    <dbPr connection="Provider=Microsoft.Mashup.OleDb.1;Data Source=$Workbook$;Location=Relationships;Extended Properties=&quot;&quot;" command="SELECT * FROM [Relationships]"/>
  </connection>
  <connection id="22" keepAlive="1" name="Query - Role Memberships" description="Connection to the 'Role Memberships' query in the workbook." type="5" refreshedVersion="6" background="1" saveData="1">
    <dbPr connection="Provider=Microsoft.Mashup.OleDb.1;Data Source=$Workbook$;Location=Role Memberships;Extended Properties=&quot;&quot;" command="SELECT * FROM [Role Memberships]"/>
  </connection>
  <connection id="23" keepAlive="1" name="Query - Roles" description="Connection to the 'Roles' query in the workbook." type="5" refreshedVersion="6" background="1" saveData="1">
    <dbPr connection="Provider=Microsoft.Mashup.OleDb.1;Data Source=$Workbook$;Location=Roles;Extended Properties=&quot;&quot;" command="SELECT * FROM [Roles]"/>
  </connection>
  <connection id="24" keepAlive="1" name="Query - RolesDMV" description="Connection to the 'RolesDMV' query in the workbook." type="5" refreshedVersion="0" background="1">
    <dbPr connection="Provider=Microsoft.Mashup.OleDb.1;Data Source=$Workbook$;Location=RolesDMV;Extended Properties=&quot;&quot;" command="SELECT * FROM [RolesDMV]"/>
  </connection>
  <connection id="25" keepAlive="1" name="Query - Schema Overview" description="Connection to the 'Schema Overview' query in the workbook." type="5" refreshedVersion="6" background="1" saveData="1">
    <dbPr connection="Provider=Microsoft.Mashup.OleDb.1;Data Source=$Workbook$;Location=Schema Overview;Extended Properties=&quot;&quot;" command="SELECT * FROM [Schema Overview]"/>
  </connection>
  <connection id="26" keepAlive="1" name="Query - Server" description="Connection to the 'Server' query in the workbook." type="5" refreshedVersion="0" background="1">
    <dbPr connection="Provider=Microsoft.Mashup.OleDb.1;Data Source=$Workbook$;Location=Server;Extended Properties=&quot;&quot;" command="SELECT * FROM [Server]"/>
  </connection>
  <connection id="27" keepAlive="1" name="Query - Table Permissions" description="Connection to the 'Table Permissions' query in the workbook." type="5" refreshedVersion="6" background="1" saveData="1">
    <dbPr connection="Provider=Microsoft.Mashup.OleDb.1;Data Source=$Workbook$;Location=Table Permissions;Extended Properties=&quot;&quot;" command="SELECT * FROM [Table Permissions]"/>
  </connection>
  <connection id="28" keepAlive="1" name="Query - Tables" description="Connection to the 'Tables' query in the workbook." type="5" refreshedVersion="6" background="1" saveData="1">
    <dbPr connection="Provider=Microsoft.Mashup.OleDb.1;Data Source=$Workbook$;Location=Tables;Extended Properties=&quot;&quot;" command="SELECT * FROM [Tables]"/>
  </connection>
  <connection id="29" keepAlive="1" name="Query - TablesDMV" description="Connection to the 'TablesDMV' query in the workbook." type="5" refreshedVersion="0" background="1">
    <dbPr connection="Provider=Microsoft.Mashup.OleDb.1;Data Source=$Workbook$;Location=TablesDMV;Extended Properties=&quot;&quot;" command="SELECT * FROM [TablesDMV]"/>
  </connection>
  <connection id="30" keepAlive="1" name="Query - TableSizes" description="Connection to the 'TableSizes' query in the workbook." type="5" refreshedVersion="6" background="1" saveData="1">
    <dbPr connection="Provider=Microsoft.Mashup.OleDb.1;Data Source=$Workbook$;Location=TableSizes;Extended Properties=&quot;&quot;" command="SELECT * FROM [TableSizes]"/>
  </connection>
  <connection id="31" keepAlive="1" name="Query - Translations" description="Connection to the 'Translations' query in the workbook." type="5" refreshedVersion="6" background="1" saveData="1">
    <dbPr connection="Provider=Microsoft.Mashup.OleDb.1;Data Source=$Workbook$;Location=Translations;Extended Properties=&quot;&quot;" command="SELECT * FROM [Translations]"/>
  </connection>
</connections>
</file>

<file path=xl/sharedStrings.xml><?xml version="1.0" encoding="utf-8"?>
<sst xmlns="http://schemas.openxmlformats.org/spreadsheetml/2006/main" count="4347" uniqueCount="684">
  <si>
    <t>Expression</t>
  </si>
  <si>
    <t>FormatString</t>
  </si>
  <si>
    <t>IsHidden</t>
  </si>
  <si>
    <t>ModifiedTime</t>
  </si>
  <si>
    <t>StructureModifiedTime</t>
  </si>
  <si>
    <t>\$#,0;(\$#,0);\$#,0</t>
  </si>
  <si>
    <t>#,0</t>
  </si>
  <si>
    <t>0</t>
  </si>
  <si>
    <t>Date</t>
  </si>
  <si>
    <t>IsAvailableInMDX</t>
  </si>
  <si>
    <t>RefreshedTime</t>
  </si>
  <si>
    <t>Calendar Year</t>
  </si>
  <si>
    <t>Calendar Year Status</t>
  </si>
  <si>
    <t>Calendar Month Status</t>
  </si>
  <si>
    <t>Calendar Week Status</t>
  </si>
  <si>
    <t>Fiscal Year</t>
  </si>
  <si>
    <t>Currency</t>
  </si>
  <si>
    <t>IsActive</t>
  </si>
  <si>
    <t>JoinOnDateBehavior</t>
  </si>
  <si>
    <t>RelyOnReferentialIntegrity</t>
  </si>
  <si>
    <t>Table Name</t>
  </si>
  <si>
    <t>Isolation</t>
  </si>
  <si>
    <t>Timeout</t>
  </si>
  <si>
    <t>Provider</t>
  </si>
  <si>
    <t>Options</t>
  </si>
  <si>
    <t>Freight</t>
  </si>
  <si>
    <t>\$#,0.00;(\$#,0.00);\$#,0.00</t>
  </si>
  <si>
    <t>Order Quantity</t>
  </si>
  <si>
    <t>Discount Amount</t>
  </si>
  <si>
    <t>Tax Amount</t>
  </si>
  <si>
    <t>Unit Price</t>
  </si>
  <si>
    <t>Product Standard Cost</t>
  </si>
  <si>
    <t>Product Key</t>
  </si>
  <si>
    <t>Customer Key</t>
  </si>
  <si>
    <t>Currency Key</t>
  </si>
  <si>
    <t>Promotion Key</t>
  </si>
  <si>
    <t>Sales Territory Key</t>
  </si>
  <si>
    <t>Sales Order Number</t>
  </si>
  <si>
    <t>Sales Order Line Number</t>
  </si>
  <si>
    <t>Order Date Key</t>
  </si>
  <si>
    <t>Ship Date Key</t>
  </si>
  <si>
    <t>Due Date Key</t>
  </si>
  <si>
    <t>CustomerPONumber</t>
  </si>
  <si>
    <t>SalesOrderNumber</t>
  </si>
  <si>
    <t>Employee Key</t>
  </si>
  <si>
    <t>Reseller Key</t>
  </si>
  <si>
    <t>Calendar Month</t>
  </si>
  <si>
    <t>Calendar Yr-Mo</t>
  </si>
  <si>
    <t>Calendar Yr-Qtr</t>
  </si>
  <si>
    <t>Calendar Yr-Wk</t>
  </si>
  <si>
    <t>Fiscal Quarter</t>
  </si>
  <si>
    <t>Fiscal Period</t>
  </si>
  <si>
    <t>Weekday Sort</t>
  </si>
  <si>
    <t>Weekday Abb</t>
  </si>
  <si>
    <t>Weekday</t>
  </si>
  <si>
    <t>Fiscal Yr-Wk Sort</t>
  </si>
  <si>
    <t>Fiscal Yr-Wk</t>
  </si>
  <si>
    <t>Fiscal Yr-Qtr</t>
  </si>
  <si>
    <t>Fiscal Yr-Period</t>
  </si>
  <si>
    <t>Fiscal Yr-Period Sort</t>
  </si>
  <si>
    <t>Fiscal Week Sort</t>
  </si>
  <si>
    <t>Fiscal Yr-Qtr Sort</t>
  </si>
  <si>
    <t>Fiscal Date Last Year</t>
  </si>
  <si>
    <t>Fiscal Week Sequence</t>
  </si>
  <si>
    <t>Fiscal Week of Period</t>
  </si>
  <si>
    <t>Prior Calendar Year Date</t>
  </si>
  <si>
    <t>Calendar Month Number</t>
  </si>
  <si>
    <t>Calendar Year Month Number</t>
  </si>
  <si>
    <t>Date Key</t>
  </si>
  <si>
    <t>Date Number</t>
  </si>
  <si>
    <t>Calendar Week in Year</t>
  </si>
  <si>
    <t>Calendar Week Number in Year</t>
  </si>
  <si>
    <t>Calendar Year Week Number</t>
  </si>
  <si>
    <t>Calendar Year Quarter Number</t>
  </si>
  <si>
    <t>Full Date Description</t>
  </si>
  <si>
    <t>Day Number in Calendar Month</t>
  </si>
  <si>
    <t>Day Number in Calendar Year</t>
  </si>
  <si>
    <t>Calendar Quarter in Year</t>
  </si>
  <si>
    <t>Calendar Quarter Number in Year</t>
  </si>
  <si>
    <t>Weekday Indicator</t>
  </si>
  <si>
    <t>Holiday Indicator</t>
  </si>
  <si>
    <t>Calendar Week in Month</t>
  </si>
  <si>
    <t>Calendar Week Ending Date</t>
  </si>
  <si>
    <t>Prior Calendar Month Date</t>
  </si>
  <si>
    <t>One Year Prior Date</t>
  </si>
  <si>
    <t>DST Flag</t>
  </si>
  <si>
    <t>Prior Calendar Week Date</t>
  </si>
  <si>
    <t>Calendar Month Ending Date</t>
  </si>
  <si>
    <t>Trailing 3 Calendar Month Periods</t>
  </si>
  <si>
    <t>Trailing 3 Calendar Month Period Sort</t>
  </si>
  <si>
    <t>Discount Percentage</t>
  </si>
  <si>
    <t>Promotion</t>
  </si>
  <si>
    <t>Promotion Type</t>
  </si>
  <si>
    <t>Start Date</t>
  </si>
  <si>
    <t>End Date</t>
  </si>
  <si>
    <t>Max Quantity</t>
  </si>
  <si>
    <t>Min Quantity</t>
  </si>
  <si>
    <t>Currency Abbrev</t>
  </si>
  <si>
    <t>Product Class</t>
  </si>
  <si>
    <t>Product Color</t>
  </si>
  <si>
    <t>Product Start Date</t>
  </si>
  <si>
    <t>Product End Date</t>
  </si>
  <si>
    <t>Product Description</t>
  </si>
  <si>
    <t>Product Name</t>
  </si>
  <si>
    <t>Product Model</t>
  </si>
  <si>
    <t>Product Weight</t>
  </si>
  <si>
    <t>Product Status</t>
  </si>
  <si>
    <t>Product Subcategory</t>
  </si>
  <si>
    <t>Product Category</t>
  </si>
  <si>
    <t>Product Safety Stock Level</t>
  </si>
  <si>
    <t>Product Category Group</t>
  </si>
  <si>
    <t>Product Alternate Key</t>
  </si>
  <si>
    <t>Product Days to Manufacture</t>
  </si>
  <si>
    <t>Product Dealer Price</t>
  </si>
  <si>
    <t>Product Finished Goods Indicator</t>
  </si>
  <si>
    <t>Product List Price</t>
  </si>
  <si>
    <t>Product Line</t>
  </si>
  <si>
    <t>Product Style</t>
  </si>
  <si>
    <t>Reseller Annual Sales</t>
  </si>
  <si>
    <t>Reseller Phone</t>
  </si>
  <si>
    <t>Reseller Address</t>
  </si>
  <si>
    <t>Reseller City</t>
  </si>
  <si>
    <t>Reseller Country Code</t>
  </si>
  <si>
    <t>Reseller Country</t>
  </si>
  <si>
    <t>Reseller Zip Code</t>
  </si>
  <si>
    <t>Reseller State Province</t>
  </si>
  <si>
    <t>Reseller State Province Code</t>
  </si>
  <si>
    <t>Reseller Product Line</t>
  </si>
  <si>
    <t>Reseller Order Frequency</t>
  </si>
  <si>
    <t>Reseller Order Month</t>
  </si>
  <si>
    <t>Reseller Sales Territory Country</t>
  </si>
  <si>
    <t>Reseller Sales Territory Group</t>
  </si>
  <si>
    <t>Reseller Sales Territory Region</t>
  </si>
  <si>
    <t>Reseller Alternate Key</t>
  </si>
  <si>
    <t>Reseller City State</t>
  </si>
  <si>
    <t>Reseller Name</t>
  </si>
  <si>
    <t>Employee Last Name</t>
  </si>
  <si>
    <t>Employee Name</t>
  </si>
  <si>
    <t>Employee Email Address</t>
  </si>
  <si>
    <t>Employee Department</t>
  </si>
  <si>
    <t>Employee Gender</t>
  </si>
  <si>
    <t>Employee Marital Status</t>
  </si>
  <si>
    <t>Employee Title</t>
  </si>
  <si>
    <t>Employee Phone</t>
  </si>
  <si>
    <t>Employee Login ID</t>
  </si>
  <si>
    <t>Current Flag</t>
  </si>
  <si>
    <t>Salaried Flag</t>
  </si>
  <si>
    <t>Employee Status</t>
  </si>
  <si>
    <t>Employee Sales Territory Country</t>
  </si>
  <si>
    <t>Employee Sales Territory Group</t>
  </si>
  <si>
    <t>Employee Sales Territory Region</t>
  </si>
  <si>
    <t>Employee Alternate Key</t>
  </si>
  <si>
    <t>Employee Row Start Date</t>
  </si>
  <si>
    <t>Employee Row End Date</t>
  </si>
  <si>
    <t>Employee Manager Last Name</t>
  </si>
  <si>
    <t>Employee Manager Name</t>
  </si>
  <si>
    <t>Employee Base Rate</t>
  </si>
  <si>
    <t>Employee Hire Date</t>
  </si>
  <si>
    <t>Employee Pay Frequency</t>
  </si>
  <si>
    <t>Employee Vacation Hours</t>
  </si>
  <si>
    <t>Employee Email Link</t>
  </si>
  <si>
    <t>Parent Employee Key</t>
  </si>
  <si>
    <t>Customer Name</t>
  </si>
  <si>
    <t>Customer History Segment</t>
  </si>
  <si>
    <t>Customer First Purchase Date</t>
  </si>
  <si>
    <t>Customer Title</t>
  </si>
  <si>
    <t>Customer Street Address</t>
  </si>
  <si>
    <t>Customer Date of Birth</t>
  </si>
  <si>
    <t>Customer Commute Distance</t>
  </si>
  <si>
    <t>Customer Alternate Key</t>
  </si>
  <si>
    <t>Customer Email Address</t>
  </si>
  <si>
    <t>Customer Education</t>
  </si>
  <si>
    <t>Customer Occupation</t>
  </si>
  <si>
    <t>Customer Gender</t>
  </si>
  <si>
    <t>Customer House Owner Indicator</t>
  </si>
  <si>
    <t>Customer Cars Owned</t>
  </si>
  <si>
    <t>Customer Marital Status</t>
  </si>
  <si>
    <t>Customer Children</t>
  </si>
  <si>
    <t>Customer Phone Number</t>
  </si>
  <si>
    <t>Customer Annual Income</t>
  </si>
  <si>
    <t>Customer City</t>
  </si>
  <si>
    <t>Customer Country Code</t>
  </si>
  <si>
    <t>Customer Country</t>
  </si>
  <si>
    <t>Customer Postal Code</t>
  </si>
  <si>
    <t>Customer State Province</t>
  </si>
  <si>
    <t>Customer State Province Code</t>
  </si>
  <si>
    <t>Customer City State</t>
  </si>
  <si>
    <t>Customer Sales Territory Country</t>
  </si>
  <si>
    <t>Customer Sales Territory Group</t>
  </si>
  <si>
    <t>Customer Sales Territory Region</t>
  </si>
  <si>
    <t>Customer History Segment Sort</t>
  </si>
  <si>
    <t>Customer Full Address</t>
  </si>
  <si>
    <t>Sales Territory Group</t>
  </si>
  <si>
    <t>Sales Territory Country</t>
  </si>
  <si>
    <t>Sales Territory Region</t>
  </si>
  <si>
    <t>Sales Territory URL</t>
  </si>
  <si>
    <t>Internet Sales</t>
  </si>
  <si>
    <t>Reseller Sales</t>
  </si>
  <si>
    <t>Product</t>
  </si>
  <si>
    <t>Reseller</t>
  </si>
  <si>
    <t>Employee</t>
  </si>
  <si>
    <t>Customer</t>
  </si>
  <si>
    <t>Date Intelligence Metrics</t>
  </si>
  <si>
    <t>Adventure Works Sales</t>
  </si>
  <si>
    <t>Sales Territory</t>
  </si>
  <si>
    <t>Internet Sales Freight Cost</t>
  </si>
  <si>
    <t>SUM('Internet Sales'[Freight])</t>
  </si>
  <si>
    <t>Internet Gross Sales</t>
  </si>
  <si>
    <t>Internet Sales Discounts</t>
  </si>
  <si>
    <t>Internet Net Sales</t>
  </si>
  <si>
    <t>0.0%;-0.0%;0.0%</t>
  </si>
  <si>
    <t>Internet Sales Product Cost</t>
  </si>
  <si>
    <t>Internet Gross Product Margin %</t>
  </si>
  <si>
    <t>Internet Sales Orders</t>
  </si>
  <si>
    <t>Internet Net Product Margin</t>
  </si>
  <si>
    <t>Internet Cost of Sales</t>
  </si>
  <si>
    <t>Internet Gross Product Margin</t>
  </si>
  <si>
    <t>Internet Net Product Margin %</t>
  </si>
  <si>
    <t>Internet Gross Margin</t>
  </si>
  <si>
    <t>Internet Gross Margin %</t>
  </si>
  <si>
    <t>Internet Net Margin</t>
  </si>
  <si>
    <t>Internet Net Margin %</t>
  </si>
  <si>
    <t>Internet Sales Customer Count</t>
  </si>
  <si>
    <t>Reseller Sales Freight Cost</t>
  </si>
  <si>
    <t>Reseller Sales Discounts</t>
  </si>
  <si>
    <t>Reseller Gross Sales</t>
  </si>
  <si>
    <t>Reseller Net Sales</t>
  </si>
  <si>
    <t>Reseller Sales Product Cost</t>
  </si>
  <si>
    <t>Reseller Gross Margin %</t>
  </si>
  <si>
    <t>Reseller Cost of Sales</t>
  </si>
  <si>
    <t>Reseller Gross Product Margin</t>
  </si>
  <si>
    <t>Reseller Gross Product Margin %</t>
  </si>
  <si>
    <t>Reseller Net Product Margin</t>
  </si>
  <si>
    <t>Reseller Net Product Margin %</t>
  </si>
  <si>
    <t>Reseller Gross Margin</t>
  </si>
  <si>
    <t>Reseller Net Margin</t>
  </si>
  <si>
    <t>Reseller Net Margin %</t>
  </si>
  <si>
    <t>Internet Net Sales (PYTD)</t>
  </si>
  <si>
    <t>Reseller Net Sales (CY)</t>
  </si>
  <si>
    <t>Reseller Net Sales (PY)</t>
  </si>
  <si>
    <t>Reseller Net Sales (PYTD)</t>
  </si>
  <si>
    <t>Reseller Net Sales (YTD)</t>
  </si>
  <si>
    <t>AdWorks Net Sales (YTD)</t>
  </si>
  <si>
    <t>AdWorks Net Margin % (YTD)</t>
  </si>
  <si>
    <t>AdWorks Net Margin % (PYTD)</t>
  </si>
  <si>
    <t>Reseller Net Margin % (YTD)</t>
  </si>
  <si>
    <t>Reseller Net Margin % (PYTD)</t>
  </si>
  <si>
    <t>Internet Net Sales (YOY)</t>
  </si>
  <si>
    <t>Internet Net Sales (YOY %)</t>
  </si>
  <si>
    <t>Reseller Net Sales (YOY)</t>
  </si>
  <si>
    <t>Reseller Net Sales (YOY %)</t>
  </si>
  <si>
    <t>Internet Net Sales (YOY YTD)</t>
  </si>
  <si>
    <t>Internet Net Sales (YOY YTD %)</t>
  </si>
  <si>
    <t>Reseller Net Sales (YOY YTD)</t>
  </si>
  <si>
    <t>Reseller Net Sales (YOY YTD %)</t>
  </si>
  <si>
    <t>Internet Net Sales Plan (YTD)</t>
  </si>
  <si>
    <t>Internet Net Sales (CY)</t>
  </si>
  <si>
    <t>Internet Net Sales (YTD)</t>
  </si>
  <si>
    <t>Internet Net Sales (PY)</t>
  </si>
  <si>
    <t>AdWorks Net Sales Plan (YTD)</t>
  </si>
  <si>
    <t>AdWorks Net Sales</t>
  </si>
  <si>
    <t>AdWorks Net Margin</t>
  </si>
  <si>
    <t>AdWorks Net Margin %</t>
  </si>
  <si>
    <t>AdWorks Cost of Sales</t>
  </si>
  <si>
    <t>AdWorks Gross Sales</t>
  </si>
  <si>
    <t>Measure Name</t>
  </si>
  <si>
    <t>DAX Expression</t>
  </si>
  <si>
    <t>Table Description</t>
  </si>
  <si>
    <t>Calendar Yr-Mo Sort</t>
  </si>
  <si>
    <t>Year</t>
  </si>
  <si>
    <t>Internet Net Sales Margin %</t>
  </si>
  <si>
    <t>Reseller Net Sales Margin %</t>
  </si>
  <si>
    <t>Internet Margin $</t>
  </si>
  <si>
    <t>Reseller Margin $</t>
  </si>
  <si>
    <t>Sales and Margin Plan</t>
  </si>
  <si>
    <t>BridgeSalesTerritoryRegion</t>
  </si>
  <si>
    <t>BridgeBudgetDate</t>
  </si>
  <si>
    <t>BridgeProductSubCat</t>
  </si>
  <si>
    <t>Sales Territory Hierarchy</t>
  </si>
  <si>
    <t>Internet Net Sales Plan</t>
  </si>
  <si>
    <t>Reseller Net Sales Plan</t>
  </si>
  <si>
    <t>AdWorks Net Sales Plan</t>
  </si>
  <si>
    <t>Internet Net Margin Plan</t>
  </si>
  <si>
    <t>Reseller Net Margin Plan</t>
  </si>
  <si>
    <t>AdWorks Net Margin Plan</t>
  </si>
  <si>
    <t>Internet Net Margin % Plan</t>
  </si>
  <si>
    <t>DIVIDE([AdWorks Net Margin Plan],[AdWorks Net Sales Plan])</t>
  </si>
  <si>
    <t>Measure Description</t>
  </si>
  <si>
    <t>Column Name</t>
  </si>
  <si>
    <t>Column Description</t>
  </si>
  <si>
    <t>Sort By Column Name</t>
  </si>
  <si>
    <t>Source Column Name</t>
  </si>
  <si>
    <t>Display Folder</t>
  </si>
  <si>
    <t>Data Type</t>
  </si>
  <si>
    <t>Text</t>
  </si>
  <si>
    <t>Whole Number</t>
  </si>
  <si>
    <t>Fixed Decimal Number</t>
  </si>
  <si>
    <t>Decimal Number</t>
  </si>
  <si>
    <t>From Table Name</t>
  </si>
  <si>
    <t>To Table Name</t>
  </si>
  <si>
    <t>From Column Name</t>
  </si>
  <si>
    <t>To Column Name</t>
  </si>
  <si>
    <t>Crossfiltering Behavior</t>
  </si>
  <si>
    <t>Single Direction</t>
  </si>
  <si>
    <t>Bidirectional Crossfiltering</t>
  </si>
  <si>
    <t>Table Metadata Permission</t>
  </si>
  <si>
    <t>Table Filter Expression</t>
  </si>
  <si>
    <t>None</t>
  </si>
  <si>
    <t>Permission</t>
  </si>
  <si>
    <t>Hierarchy Name</t>
  </si>
  <si>
    <t>Perspective</t>
  </si>
  <si>
    <t>Partition Name</t>
  </si>
  <si>
    <t>Partition Description</t>
  </si>
  <si>
    <t>Partition Query</t>
  </si>
  <si>
    <t>Mode</t>
  </si>
  <si>
    <t>DataView</t>
  </si>
  <si>
    <t>Server:</t>
  </si>
  <si>
    <t>Database:</t>
  </si>
  <si>
    <t>Identity Provider</t>
  </si>
  <si>
    <t>Format</t>
  </si>
  <si>
    <t>Hide Blank Members</t>
  </si>
  <si>
    <t>FALSE</t>
  </si>
  <si>
    <t>Detail Row Type</t>
  </si>
  <si>
    <t>Detail Row DAX Expression</t>
  </si>
  <si>
    <t>Model Permission</t>
  </si>
  <si>
    <t>Read Only</t>
  </si>
  <si>
    <t>Role</t>
  </si>
  <si>
    <t>Role Description</t>
  </si>
  <si>
    <t>Role Member</t>
  </si>
  <si>
    <t>Refreshed Time</t>
  </si>
  <si>
    <t>Table Index ID</t>
  </si>
  <si>
    <t>Partition Index ID</t>
  </si>
  <si>
    <t>Measure Index ID</t>
  </si>
  <si>
    <t>Role Index ID</t>
  </si>
  <si>
    <t>Relationship Index ID</t>
  </si>
  <si>
    <t>Column Index ID</t>
  </si>
  <si>
    <t>Perspective Measure Index ID</t>
  </si>
  <si>
    <t>Data Category</t>
  </si>
  <si>
    <t>Table Permission Index ID</t>
  </si>
  <si>
    <t>Hierarchy Index ID</t>
  </si>
  <si>
    <t>Role Membership Index ID</t>
  </si>
  <si>
    <t>Address</t>
  </si>
  <si>
    <t>Country</t>
  </si>
  <si>
    <t>PostalCode</t>
  </si>
  <si>
    <t>StateOrProvince</t>
  </si>
  <si>
    <t>City</t>
  </si>
  <si>
    <t>M Expression Index ID</t>
  </si>
  <si>
    <t>M Expression</t>
  </si>
  <si>
    <t>CurrentDate</t>
  </si>
  <si>
    <t>M Expression Name</t>
  </si>
  <si>
    <t>M Expression Description</t>
  </si>
  <si>
    <t>Hierarchy Level Index ID</t>
  </si>
  <si>
    <t>Hierarchy Level Column</t>
  </si>
  <si>
    <t>Hierarchy Level</t>
  </si>
  <si>
    <t>Translation Index ID</t>
  </si>
  <si>
    <t>Language Translation</t>
  </si>
  <si>
    <t>Storage Mode:</t>
  </si>
  <si>
    <t>KPI Index ID</t>
  </si>
  <si>
    <t>KPI Description</t>
  </si>
  <si>
    <t>KPI Target Description</t>
  </si>
  <si>
    <t>KPI Target DAX Expression</t>
  </si>
  <si>
    <t>KPI Target Format</t>
  </si>
  <si>
    <t>KPI Status Graphic</t>
  </si>
  <si>
    <t>KPI Status Description</t>
  </si>
  <si>
    <t>KPI Status Expression</t>
  </si>
  <si>
    <t>KPI Base Measure Name</t>
  </si>
  <si>
    <t>KPI Base Measure Description</t>
  </si>
  <si>
    <t>KPI Base Measure Table Name</t>
  </si>
  <si>
    <t>Perspective Column Index ID</t>
  </si>
  <si>
    <t>Data Source Index ID</t>
  </si>
  <si>
    <t>Data Source Name</t>
  </si>
  <si>
    <t>Data Source Type</t>
  </si>
  <si>
    <t>Connection String</t>
  </si>
  <si>
    <t>Impersonation Mode</t>
  </si>
  <si>
    <t>Max Connections</t>
  </si>
  <si>
    <t>Modified Time</t>
  </si>
  <si>
    <t>Connection Details</t>
  </si>
  <si>
    <t>Data Source Credential</t>
  </si>
  <si>
    <t>Context Expression</t>
  </si>
  <si>
    <t>Column Type</t>
  </si>
  <si>
    <t>Encoding Hint</t>
  </si>
  <si>
    <t>Standard Column</t>
  </si>
  <si>
    <t>Summarize By</t>
  </si>
  <si>
    <t>Do Not Summarize</t>
  </si>
  <si>
    <t>Internet Net Margin % (PY)</t>
  </si>
  <si>
    <t>Reseller Net Margin % (PY)</t>
  </si>
  <si>
    <t>Sum</t>
  </si>
  <si>
    <t>Detail Row Index ID</t>
  </si>
  <si>
    <t>Model Name</t>
  </si>
  <si>
    <t>Language</t>
  </si>
  <si>
    <t>Storage Mode</t>
  </si>
  <si>
    <t>Version</t>
  </si>
  <si>
    <t>Model</t>
  </si>
  <si>
    <t>en-US</t>
  </si>
  <si>
    <t>Import</t>
  </si>
  <si>
    <t>Tables</t>
  </si>
  <si>
    <t>Measures</t>
  </si>
  <si>
    <t>Relationships</t>
  </si>
  <si>
    <t>Columns</t>
  </si>
  <si>
    <t>Roles</t>
  </si>
  <si>
    <t>Hierarchies</t>
  </si>
  <si>
    <t>Data Sources</t>
  </si>
  <si>
    <t>Detail Row Definitions</t>
  </si>
  <si>
    <t>Partitions</t>
  </si>
  <si>
    <t>KPIs</t>
  </si>
  <si>
    <t>Translations</t>
  </si>
  <si>
    <t>Role Members</t>
  </si>
  <si>
    <t>Perspective Columns</t>
  </si>
  <si>
    <t>Perspective Measures</t>
  </si>
  <si>
    <t>Table Permissions</t>
  </si>
  <si>
    <t>Metadata Object</t>
  </si>
  <si>
    <t>Count</t>
  </si>
  <si>
    <t>M Expressions</t>
  </si>
  <si>
    <t>Security Filter Behavior</t>
  </si>
  <si>
    <t>Bidirectional Security Filter</t>
  </si>
  <si>
    <t>Single Direction Security Filter</t>
  </si>
  <si>
    <t>Table</t>
  </si>
  <si>
    <t>Rows</t>
  </si>
  <si>
    <t>Row Labels</t>
  </si>
  <si>
    <t>Grand Total</t>
  </si>
  <si>
    <t>Count of Measure Name</t>
  </si>
  <si>
    <t>Count of Relationship Index ID</t>
  </si>
  <si>
    <t>Count of Column Index ID</t>
  </si>
  <si>
    <t>DAX Length Category</t>
  </si>
  <si>
    <t>41 to 60 characters</t>
  </si>
  <si>
    <t>21 to 40 characters</t>
  </si>
  <si>
    <t>Count of Measure Index ID</t>
  </si>
  <si>
    <t>Over 80 characters</t>
  </si>
  <si>
    <t>61 to 80 characters</t>
  </si>
  <si>
    <t>Database</t>
  </si>
  <si>
    <t>Database Roles</t>
  </si>
  <si>
    <t>Last Modified</t>
  </si>
  <si>
    <t>Compatibility Level</t>
  </si>
  <si>
    <t>Server</t>
  </si>
  <si>
    <t>AdWorks Sales</t>
  </si>
  <si>
    <t xml:space="preserve"> [Internet Gross Sales] + [Reseller Gross Sales]</t>
  </si>
  <si>
    <t xml:space="preserve"> [AdWorks Net Sales] - [AdWorks Cost of Sales]</t>
  </si>
  <si>
    <t xml:space="preserve"> [Internet Net Sales] + [Reseller Net Sales]</t>
  </si>
  <si>
    <t xml:space="preserve"> [Internet Cost of Sales] + [Reseller Cost of Sales]</t>
  </si>
  <si>
    <t xml:space="preserve"> CALCULATE([AdWorks Net Margin %],FILTER(ALL('Date'),
	'Date'[Calendar Year] = MAX('Date'[Calendar Year]) &amp;&amp; 
	'Date'[Date] &lt;= MAX('Date'[Date]))
	)</t>
  </si>
  <si>
    <t xml:space="preserve"> CALCULATE([AdWorks Net Margin %],
	FILTER(ALL('Date'),'Date'[Calendar Year] = MAX('Date'[Calendar Year])-1 &amp;&amp; 
			'Date'[Date] &lt;= MAX('Date'[Prior Calendar Year Date])
			))</t>
  </si>
  <si>
    <t xml:space="preserve"> DIVIDE([AdWorks Net Margin],[AdWorks Net Sales])</t>
  </si>
  <si>
    <t xml:space="preserve"> CALCULATE([AdWorks Net Sales],
	FILTER(ALL('Date'),'Date'[Calendar Year] = MAX('Date'[Calendar Year]) &amp;&amp; 
		'Date'[Date] &lt;= MAX('Date'[Date])))</t>
  </si>
  <si>
    <t xml:space="preserve"> DIVIDE([Internet Net Sales (YOY YTD)],[Internet Net Sales (PYTD)])</t>
  </si>
  <si>
    <t>Online sales transactions at line level to customers (direct)</t>
  </si>
  <si>
    <t xml:space="preserve"> DIVIDE([Internet Net Sales (YOY)],[Internet Net Sales (PY)]) </t>
  </si>
  <si>
    <t xml:space="preserve"> [Internet Net Sales (CY)] - [Internet Net Sales (PY)] </t>
  </si>
  <si>
    <t xml:space="preserve"> [Internet Net Sales (YTD)] - [Internet Net Sales (PYTD)]</t>
  </si>
  <si>
    <t>Internet Sales\Metadata</t>
  </si>
  <si>
    <t>Internet Sales Row Count</t>
  </si>
  <si>
    <t xml:space="preserve"> COUNTROWS('Internet Sales')</t>
  </si>
  <si>
    <t xml:space="preserve"> CALCULATE([Internet Net Margin %],FILTER(ALL('Date'),
	CONTAINS(VALUES('Date'[Prior Calendar Year Date]),'Date'[Prior Calendar Year Date],'Date'[Date])))</t>
  </si>
  <si>
    <t xml:space="preserve"> SUMX('Internet Sales','Internet Sales'[Order Quantity]*'Internet Sales'[Unit Price])</t>
  </si>
  <si>
    <t>The count of distinct customers who've made an online purchase.</t>
  </si>
  <si>
    <t xml:space="preserve"> 
CALCULATE(DISTINCTCOUNT(Customer[Customer Alternate Key]),
	'Internet Sales')</t>
  </si>
  <si>
    <t xml:space="preserve"> DISTINCTCOUNT('Internet Sales'[Sales Order Number])</t>
  </si>
  <si>
    <t xml:space="preserve"> CALCULATE([Internet Net Sales],
	FILTER(ALL('Date'),'Date'[Calendar Year] = MAX('Date'[Calendar Year])-1 &amp;&amp; 
			'Date'[Date] &lt;= MAX('Date'[Prior Calendar Year Date])
			))</t>
  </si>
  <si>
    <t>SUMX('Internet Sales','Internet Sales'[Order Quantity]*'Internet Sales'[Product Standard Cost])</t>
  </si>
  <si>
    <t>The cost of shipping the products to customers.</t>
  </si>
  <si>
    <t xml:space="preserve"> SUM('Internet Sales'[Discount Amount])</t>
  </si>
  <si>
    <t xml:space="preserve"> [Internet Gross Sales]-[Internet Sales Discounts]</t>
  </si>
  <si>
    <t xml:space="preserve"> DIVIDE([Internet Gross Product Margin],[Internet Gross Sales])</t>
  </si>
  <si>
    <t xml:space="preserve"> [Internet Net Sales] - [Internet Sales Product Cost]</t>
  </si>
  <si>
    <t>[Internet Sales Freight Cost]+[Internet Sales Product Cost]</t>
  </si>
  <si>
    <t xml:space="preserve"> [Internet Gross Sales] - [Internet Sales Product Cost]</t>
  </si>
  <si>
    <t xml:space="preserve">Internet net sales (includes discounts) relative to Cost of Sales (product cost and freight cost) </t>
  </si>
  <si>
    <t xml:space="preserve"> DIVIDE([Internet Net Margin],[Internet Net Sales])</t>
  </si>
  <si>
    <t xml:space="preserve"> DIVIDE([Internet Gross Margin],[Internet Gross Sales])</t>
  </si>
  <si>
    <t xml:space="preserve"> CALCULATE([Internet Net Sales],
	FILTER(ALL('Date'),'Date'[Calendar Year] = MAX('Date'[Calendar Year]) &amp;&amp; 
		'Date'[Date] &lt;= MAX('Date'[Date])))</t>
  </si>
  <si>
    <t xml:space="preserve"> CALCULATE([Internet Net Sales],FILTER(ALL('Date'),
	CONTAINS(VALUES('Date'[Prior Calendar Year Date]),'Date'[Prior Calendar Year Date],'Date'[Date])))</t>
  </si>
  <si>
    <t xml:space="preserve"> CALCULATE([Internet Net Sales],FILTER(ALL('Date'),
	'Date'[Calendar Year] = MAX('Date'[Calendar Year]) &amp;&amp; 
	'Date'[Date] &gt;= MIN('Date'[Date]) &amp;&amp;
	'Date'[Date] &lt;= MAX('Date'[Date]))
	)</t>
  </si>
  <si>
    <t xml:space="preserve"> DIVIDE([Internet Net Product Margin],[Internet Net Sales])</t>
  </si>
  <si>
    <t xml:space="preserve"> [Internet Net Sales] - [Internet Cost of Sales]</t>
  </si>
  <si>
    <t xml:space="preserve"> [Internet Gross Sales] - [Internet Cost of Sales]</t>
  </si>
  <si>
    <t>Metadata</t>
  </si>
  <si>
    <t>Reseller Sales Row Count</t>
  </si>
  <si>
    <t xml:space="preserve"> COUNTROWS('Reseller Sales')</t>
  </si>
  <si>
    <t>Sales transactions at line level to resellers</t>
  </si>
  <si>
    <t>Reseller Sales Orders</t>
  </si>
  <si>
    <t xml:space="preserve"> DISTINCTCOUNT('Reseller Sales'[SalesOrderNumber])</t>
  </si>
  <si>
    <t xml:space="preserve"> DIVIDE([Reseller Net Sales (YOY)],[Reseller Net Sales (PY)])</t>
  </si>
  <si>
    <t xml:space="preserve"> [Reseller Net Sales (YTD)] - [Reseller Net Sales (PYTD)]</t>
  </si>
  <si>
    <t xml:space="preserve"> DIVIDE([Reseller Net Sales (YOY YTD)],[Reseller Net Sales (PYTD)])</t>
  </si>
  <si>
    <t xml:space="preserve"> [Reseller Net Sales (CY)] - [Reseller Net Sales (PY)]</t>
  </si>
  <si>
    <t xml:space="preserve"> CALCULATE([Reseller Net Margin %],
	FILTER(ALL('Date'),'Date'[Calendar Year] = MAX('Date'[Calendar Year])-1  &amp;&amp;
			'Date'[Date] &lt;= MAX('Date'[Prior Calendar Year Date])
			))</t>
  </si>
  <si>
    <t xml:space="preserve"> CALCULATE([Reseller Net Margin %],FILTER(ALL('Date'),
	CONTAINS(VALUES('Date'[Prior Calendar Year Date]),'Date'[Prior Calendar Year Date],'Date'[Date])))</t>
  </si>
  <si>
    <t xml:space="preserve"> [Reseller Gross Sales] - [Reseller Sales Product Cost]</t>
  </si>
  <si>
    <t>Reseller Sales Orders (CY)</t>
  </si>
  <si>
    <t xml:space="preserve"> CALCULATE([Reseller Sales Orders],FILTER(ALL('Date'),
	'Date'[Calendar Year] = MAX('Date'[Calendar Year]) &amp;&amp; 
	'Date'[Date] &gt;= MIN('Date'[Date]) &amp;&amp;
	'Date'[Date] &lt;= MAX('Date'[Date]))
	)</t>
  </si>
  <si>
    <t>Reseller Sales Reseller Count</t>
  </si>
  <si>
    <t xml:space="preserve"> CALCULATE(DISTINCTCOUNT('Reseller'[Reseller Alternate Key]),'Reseller Sales')</t>
  </si>
  <si>
    <t xml:space="preserve"> CALCULATE([Reseller Net Margin %],
	FILTER(ALL('Date'),'Date'[Calendar Year] = MAX('Date'[Calendar Year]) &amp;&amp; 
		'Date'[Date] &lt;= MAX('Date'[Date])))</t>
  </si>
  <si>
    <t xml:space="preserve"> CALCULATE([Reseller Net Sales],
	FILTER(ALL('Date'),'Date'[Calendar Year] = MAX('Date'[Calendar Year])-1  &amp;&amp;
			'Date'[Date] &lt;= MAX('Date'[Prior Calendar Year Date])
			))</t>
  </si>
  <si>
    <t xml:space="preserve"> [Reseller Sales Product Cost] + [Reseller Sales Freight Cost]</t>
  </si>
  <si>
    <t xml:space="preserve"> [Reseller Gross Sales] - [Reseller Cost of Sales]</t>
  </si>
  <si>
    <t xml:space="preserve"> DIVIDE([Reseller Gross Margin],[Reseller Gross Sales])</t>
  </si>
  <si>
    <t xml:space="preserve"> SUMX('Reseller Sales','Reseller Sales'[Unit Price]*'Reseller Sales'[Order Quantity]) </t>
  </si>
  <si>
    <t xml:space="preserve"> SUMX('Reseller Sales','Reseller Sales'[Order Quantity]*'Reseller Sales'[Product Standard Cost]) </t>
  </si>
  <si>
    <t xml:space="preserve"> sum('Reseller Sales'[Discount Amount])</t>
  </si>
  <si>
    <t>Reseller Discounts</t>
  </si>
  <si>
    <t xml:space="preserve"> SUM('Reseller Sales'[Discount Amount])</t>
  </si>
  <si>
    <t>The cost of shipping products to resellers.</t>
  </si>
  <si>
    <t xml:space="preserve"> sum('Reseller Sales'[Freight]) </t>
  </si>
  <si>
    <t xml:space="preserve"> [Reseller Gross Sales] - [Reseller Sales Discounts]</t>
  </si>
  <si>
    <t xml:space="preserve"> [Reseller Net Sales] - [Reseller Cost of Sales]</t>
  </si>
  <si>
    <t>Reseller Sales Discount %</t>
  </si>
  <si>
    <t xml:space="preserve"> DIVIDE([Reseller Sales Discounts],[Reseller Net Sales])</t>
  </si>
  <si>
    <t xml:space="preserve"> [Reseller Net Sales] - [Reseller Sales Product Cost]</t>
  </si>
  <si>
    <t>High Value Discount Resellers</t>
  </si>
  <si>
    <t xml:space="preserve"> 
/*
Resellers that match either of the following conditions: 
	A) over 100K in Bike sales and over 5% discount % or 
	B) over 25K in Component sales and over .5% discount % 
Current and prior year only
*/
VAR BikesSalesMin = 100000 VAR BikeDiscMin = .05 
VAR ComponentSalesMin = 25000 VAR ComponentDiscMin = .005
VAR DateTblFilter = CALCULATETABLE('Date','Date'[Calendar Year Status] IN {"Current Calendar Year", "Prior Calendar Year"})
VAR BikeResellers = 
FILTER(
ADDCOLUMNS(
SUMMARIZE(
CALCULATETABLE('Reseller Sales','Product'[Product Category] = "Bikes",DateTblFilter),
Reseller[Reseller Alternate Key],'Product'[Product Category]),
"Sales Col", [Reseller Net Sales], "Disc Perc Col", [Reseller Sales Discount %]),
[Sales Col] &gt;= BikesSalesMin &amp;&amp; [Disc Perc Col] &gt;= BikeDiscMin)
VAR CompResellers = 
FILTER(
ADDCOLUMNS(
SUMMARIZE(
CALCULATETABLE('Reseller Sales','Product'[Product Category] = "Components",DateTblFilter),
Reseller[Reseller Alternate Key],'Product'[Product Category]),
"Sales Col", [Reseller Net Sales], "Disc Perc Col", [Reseller Sales Discount %]),
[Sales Col] &gt;= ComponentSalesMin &amp;&amp; [Disc Perc Col] &gt;= ComponentDiscMin)
VAR DistinctResellers = 
	DISTINCT(UNION(BikeResellers,CompResellers))
RETURN
CALCULATE(DISTINCTCOUNT(Reseller[Reseller Alternate Key]),DistinctResellers)</t>
  </si>
  <si>
    <t xml:space="preserve"> DIVIDE([Reseller Gross Product Margin],[Reseller Gross Sales])</t>
  </si>
  <si>
    <t xml:space="preserve"> DIVIDE([Reseller Net Product Margin],[Reseller Net Sales])</t>
  </si>
  <si>
    <t xml:space="preserve"> CALCULATE([Reseller Net Sales],
	FILTER(ALL('Date'),'Date'[Calendar Year] = MAX('Date'[Calendar Year]) &amp;&amp; 
		'Date'[Date] &lt;= MAX('Date'[Date])))</t>
  </si>
  <si>
    <t>Reseller net sales (includes discounts) relative to Cost of Sales (product cost and freight)</t>
  </si>
  <si>
    <t xml:space="preserve"> DIVIDE([Reseller Net Margin],[Reseller Net Sales])</t>
  </si>
  <si>
    <t xml:space="preserve"> CALCULATE([Reseller Net Sales],FILTER(ALL('Date'),
	'Date'[Calendar Year] = MAX('Date'[Calendar Year]) &amp;&amp; 
	'Date'[Date] &gt;= MIN('Date'[Date]) &amp;&amp;
	'Date'[Date] &lt;= MAX('Date'[Date]))
	)</t>
  </si>
  <si>
    <t xml:space="preserve"> CALCULATE([Reseller Net Sales],FILTER(ALL('Date'),
	CONTAINS(VALUES('Date'[Prior Calendar Year Date]),'Date'[Prior Calendar Year Date],'Date'[Date])))</t>
  </si>
  <si>
    <t>Reseller Sales Net Margin % Plan</t>
  </si>
  <si>
    <t xml:space="preserve"> DIVIDE([Reseller Net Margin Plan],[Reseller Net Sales Plan])</t>
  </si>
  <si>
    <t>Sales and Margin plan at the month, sales territory region, and product subcategory grain</t>
  </si>
  <si>
    <t xml:space="preserve"> CALCULATE([Internet Net Sales Plan],
	FILTER(ALL('Date'),'Date'[Calendar Year] = MAX('Date'[Calendar Year]) &amp;&amp; 
		'Date'[Date] &lt;= MAX('Date'[Date])))</t>
  </si>
  <si>
    <t>AdWorks Net Margin % Plan</t>
  </si>
  <si>
    <t xml:space="preserve"> [Internet Net Sales Plan] + [Reseller Net Sales Plan]</t>
  </si>
  <si>
    <t xml:space="preserve"> CALCULATE([AdWorks Net Sales Plan],
	FILTER(ALL('Date'),'Date'[Calendar Year] = MAX('Date'[Calendar Year]) &amp;&amp; 
		'Date'[Date] &lt;= MAX('Date'[Date])))</t>
  </si>
  <si>
    <t xml:space="preserve"> SUM('Sales and Margin Plan'[Internet Net Sales])</t>
  </si>
  <si>
    <t>sum('Sales and Margin Plan'[Reseller Net Sales])</t>
  </si>
  <si>
    <t>Reseller Net Sales Plan (YTD)</t>
  </si>
  <si>
    <t xml:space="preserve"> CALCULATE([Reseller Net Sales Plan],
	FILTER(ALL('Date'),'Date'[Calendar Year] = MAX('Date'[Calendar Year]) &amp;&amp; 
		'Date'[Date] &lt;= MAX('Date'[Date])))</t>
  </si>
  <si>
    <t xml:space="preserve"> [Internet Net Margin Plan] + [Reseller Net Margin Plan]</t>
  </si>
  <si>
    <t xml:space="preserve"> DIVIDE([Internet Net Margin Plan],[Internet Net Sales Plan])</t>
  </si>
  <si>
    <t xml:space="preserve"> sum('Sales and Margin Plan'[Internet Margin $])</t>
  </si>
  <si>
    <t xml:space="preserve"> SUM('Sales and Margin Plan'[Reseller Margin $])</t>
  </si>
  <si>
    <t>ATLAS</t>
  </si>
  <si>
    <t>AdWorksImport</t>
  </si>
  <si>
    <t>*,internetsalesonly,resellersalesonly,europesalesteam,northamericasalesteam,pacificsalesteam,read and process ,system processing,database admins,no access,executive</t>
  </si>
  <si>
    <t>Full product catalog including products not available for sell</t>
  </si>
  <si>
    <t>Types of sales promotions at AdventureWorks</t>
  </si>
  <si>
    <t>Currency abbreviations and names for all countries</t>
  </si>
  <si>
    <t xml:space="preserve">Individuals who've made a purchase online </t>
  </si>
  <si>
    <t xml:space="preserve">Gregorian and custom fiscal calendar </t>
  </si>
  <si>
    <t>Adventure Works employees engaged in reseller sales</t>
  </si>
  <si>
    <t>Organizations who've made a purchase from adventure works via wholesale agreement</t>
  </si>
  <si>
    <t>Adventure Works sales territory hierarchy</t>
  </si>
  <si>
    <t>Dummy Column A</t>
  </si>
  <si>
    <t>Default</t>
  </si>
  <si>
    <t>Dummy Column B</t>
  </si>
  <si>
    <t>Dummy Column C</t>
  </si>
  <si>
    <t>Full names of transactional currencies</t>
  </si>
  <si>
    <t>Abbreviated name of transactional currencies</t>
  </si>
  <si>
    <t>Customer key in source CRM system</t>
  </si>
  <si>
    <t>Hash Encoding</t>
  </si>
  <si>
    <t>Short Date</t>
  </si>
  <si>
    <t>Customer key in data warehouse</t>
  </si>
  <si>
    <t>Online sales customer first and last name</t>
  </si>
  <si>
    <t>Employee Level 1</t>
  </si>
  <si>
    <t xml:space="preserve">
VAR EmpKey = PATHITEM('Employee'[EmployeePath],1,1)
RETURN
LOOKUPVALUE('Employee'[Employee Name],Employee[Employee Key],EmpKey)</t>
  </si>
  <si>
    <t>Other</t>
  </si>
  <si>
    <t>DAX Calculated Column</t>
  </si>
  <si>
    <t>Employee Level 2</t>
  </si>
  <si>
    <t xml:space="preserve">
VAR EmpKey = PATHITEM('Employee'[EmployeePath],2,1)
RETURN
LOOKUPVALUE('Employee'[Employee Name],Employee[Employee Key],EmpKey)</t>
  </si>
  <si>
    <t>Employee Level 3</t>
  </si>
  <si>
    <t xml:space="preserve">
VAR EmpKey = PATHITEM('Employee'[EmployeePath],3,1)
RETURN
LOOKUPVALUE('Employee'[Employee Name],Employee[Employee Key],EmpKey)</t>
  </si>
  <si>
    <t>Employee Level 4</t>
  </si>
  <si>
    <t xml:space="preserve">
VAR EmpKey = PATHITEM('Employee'[EmployeePath],4,1)
RETURN
LOOKUPVALUE('Employee'[Employee Name],Employee[Employee Key],EmpKey)</t>
  </si>
  <si>
    <t>The direct or immediate manager for the employee</t>
  </si>
  <si>
    <t>EmployeePath</t>
  </si>
  <si>
    <t xml:space="preserve">PATH(Employee[Employee Key],Employee[Parent Employee Key])
</t>
  </si>
  <si>
    <t>Value Encoding</t>
  </si>
  <si>
    <t>Product Size</t>
  </si>
  <si>
    <t>Reseller Annual Revenue</t>
  </si>
  <si>
    <t>Reseller Bank</t>
  </si>
  <si>
    <t>Reseller Business Type</t>
  </si>
  <si>
    <t>Reseller Count of Employees</t>
  </si>
  <si>
    <t>Reseller First Order Year</t>
  </si>
  <si>
    <t>Reseller Last Order Year</t>
  </si>
  <si>
    <t>Reseller Minimum Payment Amt</t>
  </si>
  <si>
    <t>Reseller Year Opened</t>
  </si>
  <si>
    <t>Database Admins</t>
  </si>
  <si>
    <t>Database Admin</t>
  </si>
  <si>
    <t>Members can modify the model schema and query the model's data.</t>
  </si>
  <si>
    <t>No Access</t>
  </si>
  <si>
    <t>Members are forbidden from modifying the model schema, querying the model, and executing process operations</t>
  </si>
  <si>
    <t>System Processing</t>
  </si>
  <si>
    <t>Process Only</t>
  </si>
  <si>
    <t>Members can execute process operations but not query the model's data or modify the model's schema.</t>
  </si>
  <si>
    <t>PacificSalesTeam</t>
  </si>
  <si>
    <t>Uses allowed to see reseller and internet sales but only for Pacific Sales Territory Group</t>
  </si>
  <si>
    <t>Executive</t>
  </si>
  <si>
    <t>Users allowed to see and query all tables in the model</t>
  </si>
  <si>
    <t>ResellerSalesOnly</t>
  </si>
  <si>
    <t>Users not allowed to see any internet sales data or dimension tables exclusive to internet sales</t>
  </si>
  <si>
    <t>InternetSalesOnly</t>
  </si>
  <si>
    <t>Users not allowed to see any Reseller sales data or dimension tables exclusive to reseller sales</t>
  </si>
  <si>
    <t>EuropeSalesTeam</t>
  </si>
  <si>
    <t>Uses allowed to see reseller and internet sales but only for Europe Sales Territory Group</t>
  </si>
  <si>
    <t>NorthAmericaSalesTeam</t>
  </si>
  <si>
    <t>Uses allowed to see reseller and internet sales but only for North America Sales Territory Group</t>
  </si>
  <si>
    <t xml:space="preserve">Read And Process </t>
  </si>
  <si>
    <t>Read and Process</t>
  </si>
  <si>
    <t>Members can query the model's data and execute process operations but cannot modify the model's schema.</t>
  </si>
  <si>
    <t>Partition</t>
  </si>
  <si>
    <t>let
    Source = Value.NativeQuery(AdWorksSQLServer,"Select Null as [Dummy Column A], Null as [Dummy Column B], Null as [Dummy Column C]")
in
    Source</t>
  </si>
  <si>
    <t>let
    Source = AdWorksSQLServer,
    DateDim = Source{[Schema = "BI", Item = "vDim_FinDate"]}[Data],
    YearMonthColumn = Table.SelectColumns(DateDim,{"Calendar Yr-Mo"}),
    DistinctYearMo = Table.Distinct(YearMonthColumn)
in
    DistinctYearMo</t>
  </si>
  <si>
    <t>let
    Source = AdWorksSQLServer,
    Product = Source{[Schema = "BI", Item = "vDim_Product"]}[Data],
    SubCats = Table.SelectColumns(Product, {"Product Subcategory"}),
    DistinctSubCats = Table.Distinct(SubCats)
in    
    DistinctSubCats</t>
  </si>
  <si>
    <t>let
    Source = AdWorksSQLServer,
    SalesTerritory = Source{[Schema = "BI", Item = "vDim_SalesTerritory"]}[Data],
    Regions = Table.SelectColumns(SalesTerritory, "Sales Territory Region"),
    DistinctRegions = Table.Distinct(Regions)
in
    DistinctRegions</t>
  </si>
  <si>
    <t>let
    Source = AdWorksSQLServer,
    BI_vDim_Currency = Source{[Schema="BI",Item="vDim_Currency"]}[Data]
in
    BI_vDim_Currency</t>
  </si>
  <si>
    <t>let
//Customer View
    Source = AdWorksSQLServer,
    Customer = Source{[Schema="BI",Item="vDim_Customer"]}[Data],
// Customer History Date Bands
   CurrentDate = DateTime.Date(DateTime.LocalNow()),
   OneYearAgo = Date.AddYears(CurrentDate,-1),
   TwoYearsAgo = Date.AddYears(CurrentDate,-2),
   ThreeYearsAgo = Date.AddYears(CurrentDate,-3),
//Customer History Segment Column
    CustomerHistoryColumn = Table.AddColumn(Customer, "Customer History Segment", each
    if [Customer First Purchase Date] &gt;= OneYearAgo then "First Year Customer" 
    else if [Customer First Purchase Date] &gt;= TwoYearsAgo and [Customer First Purchase Date] &lt; OneYearAgo then "Second Year Customer"
    else if [Customer First Purchase Date] &gt;= ThreeYearsAgo and [Customer First Purchase Date] &lt; TwoYearsAgo then "Third Year Customer" 
else "Legacy Customer", type text),
//Customer History Segment Column Sort
    CustomerHistColSort = Table.AddColumn(CustomerHistoryColumn, "Customer History Segment Sort", each 
    if [Customer First Purchase Date] &gt;= OneYearAgo then 1 
    else if [Customer First Purchase Date] &gt;= TwoYearsAgo and [Customer First Purchase Date] &lt; OneYearAgo then 2
    else if [Customer First Purchase Date] &gt;= ThreeYearsAgo and [Customer First Purchase Date] &lt; TwoYearsAgo then 3 
    else 4, Int64.Type)
in
    CustomerHistColSort</t>
  </si>
  <si>
    <t>let
    Source = AdWorksSQLServer,
    BI_vDim_FinDate = Source{[Schema="BI",Item="vDim_FinDate"]}[Data]
in
    BI_vDim_FinDate</t>
  </si>
  <si>
    <t>let
    Source = AdWorksSQLServer,
    BI_vDim_Employee = Source{[Schema="BI",Item="vDim_Employee"]}[Data]
in
    BI_vDim_Employee</t>
  </si>
  <si>
    <t>InternetSales2015</t>
  </si>
  <si>
    <t>let
    Source = InternetSalesStg,
    InternetSales= Table.SelectRows(Source, each [Order Date Key] &gt;= 20150101 and [Order Date Key] &lt;= 20151231)
in
    InternetSales</t>
  </si>
  <si>
    <t>InternetSales2016</t>
  </si>
  <si>
    <t>let
    Source = InternetSalesStg,
    InternetSales= Table.SelectRows(Source, each [Order Date Key] &gt;= 20160101 and [Order Date Key] &lt;= 20161231)
in
    InternetSales</t>
  </si>
  <si>
    <t>InternetSales2017</t>
  </si>
  <si>
    <t>let
    Source = InternetSalesStg,
    InternetSales = Table.SelectRows(Source, each [Order Date Key] &gt;= 20170101 and [Order Date Key] &lt;= 20171231)
in
    InternetSales</t>
  </si>
  <si>
    <t>InternetSales2018</t>
  </si>
  <si>
    <t>let
    Source = InternetSalesStg,
    InternetSales= Table.SelectRows(Source, each [Order Date Key] &gt;= 20180101 and [Order Date Key] &lt;= 20181231)
in
    InternetSales</t>
  </si>
  <si>
    <t>let
    Source = AdWorksSQLServer,
    BI_vDim_Product = Source{[Schema="BI",Item="vDim_Product"]}[Data]
in
    BI_vDim_Product</t>
  </si>
  <si>
    <t>let
    Source = AdWorksSQLServer,
    BI_vDim_Promotion = Source{[Schema="BI",Item="vDim_Promotion"]}[Data]
in
   BI_vDim_Promotion</t>
  </si>
  <si>
    <t>let
    Source = AdWorksSQLServer,
    BI_vDim_Reseller = Source{[Schema="BI",Item="vDim_Reseller"]}[Data]
in
    BI_vDim_Reseller</t>
  </si>
  <si>
    <t>ResellerSales2015</t>
  </si>
  <si>
    <t>let
    Source = ResellerSalesStg,
    ResellerSales2015 = Table.SelectRows(Source, each [Order Date Key] &gt;= 20150101 and [Order Date Key] &lt;= 20151231)
in
    ResellerSales2015</t>
  </si>
  <si>
    <t>ResellerSales2016</t>
  </si>
  <si>
    <t>let
    Source = ResellerSalesStg,
    ResellerSales2016 = Table.SelectRows(Source, each [Order Date Key] &gt;= 20160101 and [Order Date Key] &lt;= 20161231)
in
    ResellerSales2016</t>
  </si>
  <si>
    <t>ResellerSales2017</t>
  </si>
  <si>
    <t>let
    Source = ResellerSalesStg,
    ResellerSales2017 = Table.SelectRows(Source, each [Order Date Key] &gt;= 20170101 and [Order Date Key] &lt;= 20171231)
in
    ResellerSales2017</t>
  </si>
  <si>
    <t>ResellerSales2018</t>
  </si>
  <si>
    <t>let
    Source = ResellerSalesStg,
    ResellerSales2018 = Table.SelectRows(Source, each [Order Date Key] &gt;= 20180101 and [Order Date Key] &lt;= 20181231) 
in
    ResellerSales2018</t>
  </si>
  <si>
    <t>let
    Source = AdWorksSQLServer,
    BI_vDim_SalesTerritory = Source{[Schema="BI",Item="vDim_SalesTerritory"]}[Data]
in
   BI_vDim_SalesTerritory</t>
  </si>
  <si>
    <t>let
    Source = AdWorksSalesPlanExcel,
    PlanTbl = Source{[Item="PlanTbl",Kind="Table"]}[Data],
    DataTypes = Table.TransformColumnTypes(PlanTbl,
            {
                {"Calendar Yr-Mo", type text},
                {"Calendar Yr-Mo Sort", Int64.Type},
                {"Year", Int64.Type},
                {"Sales Territory Region", type text},
                {"Product Subcategory", type text},
                {"Internet Net Sales", Currency.Type},
                {"Internet Net Sales Margin %", type number},
                {"Reseller Net Sales", Currency.Type},
                {"Reseller Net Sales Margin %", type number},
                {"Internet Margin $", Currency.Type},
                {"Reseller Margin $", Currency.Type}
            }
                                        )
in
    DataTypes</t>
  </si>
  <si>
    <t>obj:ca00fce1-b7c9-495f-80aa-de0e15d977a6@77243ddd-cf6a-466f-9246-06edb8809332</t>
  </si>
  <si>
    <t>AzureAD</t>
  </si>
  <si>
    <t>obj:779001d6-8857-419a-b1d3-d93041e8c6f5@77243ddd-cf6a-466f-9246-06edb8809332</t>
  </si>
  <si>
    <t>europesales@FrontlineAnalytics.onmicrosoft.com</t>
  </si>
  <si>
    <t>JenLawrence@FrontlineAnalytics.onmicrosoft.com</t>
  </si>
  <si>
    <t>ASanders@FrontlineAnalytics.onmicrosoft.com</t>
  </si>
  <si>
    <t>MLangford@FrontlineAnalytics.onmicrosoft.com</t>
  </si>
  <si>
    <t>SLoeb@FrontlineAnalytics.onmicrosoft.com</t>
  </si>
  <si>
    <t>obj:7ddfa2ad-1599-4453-82b9-6cbf91e789f5@77243ddd-cf6a-466f-9246-06edb8809332</t>
  </si>
  <si>
    <t>'Sales Territory'[Sales Territory Group] = "Europe"</t>
  </si>
  <si>
    <t>FALSE()</t>
  </si>
  <si>
    <t>'Sales Territory'[Sales Territory Group] = "North America"</t>
  </si>
  <si>
    <t>'Sales Territory'[Sales Territory Group] = "Pacific"</t>
  </si>
  <si>
    <t>AdWorksSQLServer</t>
  </si>
  <si>
    <t>{
  "protocol": "tds",
  "address": {
    "server": "Atlas",
    "database": "AdventureWorksDW"
  },
  "authentication": null,
  "query": null
}</t>
  </si>
  <si>
    <t>{"AuthenticationKind":"Windows","kind":"SQL","path":"atlas;AdventureWorksDW","Username":"Atlas\\Brett Powell","EncryptConnection":false}</t>
  </si>
  <si>
    <t>AdWorksSalesPlanExcel</t>
  </si>
  <si>
    <t>{
  "protocol": "file",
  "address": {
    "path": "C:\\Users\\Brett Powell\\SampleDataSources\\AdWorks Sales Plan.xlsx"
  },
  "authentication": null,
  "query": null
}</t>
  </si>
  <si>
    <t>{"AuthenticationKind":"Windows","kind":"File","path":"c:\\users\\brett powell\\sampledatasources\\adworks sales plan.xlsx","Username":"Atlas\\Brett Powell","PrivacySetting":"Public"}</t>
  </si>
  <si>
    <t>let
    #"0001" = Excel.Workbook(..., null, true)
in
    #"0001"</t>
  </si>
  <si>
    <t>Online Sales</t>
  </si>
  <si>
    <t>Customer Geography Hierarchy</t>
  </si>
  <si>
    <t>Calendar Year Hierarchy</t>
  </si>
  <si>
    <t>Employee Manager Hierarchy</t>
  </si>
  <si>
    <t>Employee Org Hierarchy</t>
  </si>
  <si>
    <t>TRUE</t>
  </si>
  <si>
    <t>Product Category Group Hierarchy</t>
  </si>
  <si>
    <t>Promotion Hierarchy</t>
  </si>
  <si>
    <t>Reseller Geography Hierarchy</t>
  </si>
  <si>
    <t>Default Table Detail Row Definition</t>
  </si>
  <si>
    <t xml:space="preserve">SELECTCOLUMNS('Internet Sales',
"Customer Name",        RELATED('Customer'[Customer Name]),
"Product Name",         RELATED('Product'[Product Name]),
--"Order Date",           RELATED('Date'[Date]),
"Promotion",            RELATED('Promotion'[Promotion]),
"Sales Order",          'Internet Sales'[Sales Order Number],
"Sales Order Line",     'Internet Sales'[Sales Order Line Number],
"Net Sales",            ('Internet Sales'[Unit Price] * 'Internet Sales'[Order Quantity]) - 'Internet Sales'[Discount Amount],
"Cost of Sales",        ('Internet Sales'[Product Standard Cost] * 'Internet Sales'[Order Quantity]) + 'Internet Sales'[Freight],
"Unit Price",               'Internet Sales'[Unit Price],
"Order Quantity",           'Internet Sales'[Order Quantity],
"Discounts",                'Internet Sales'[Discount Amount],
"Product Standard Cost",    'Internet Sales'[Product Standard Cost],
"Freight",                  'Internet Sales'[Freight]
)
</t>
  </si>
  <si>
    <t>SELECTCOLUMNS(
'Reseller Sales',
"Reseller Name",		RELATED(Reseller[Reseller Name]),
"Product Name",         RELATED('Product'[Product Name]),
--"Order Date",           RELATED('Date'[Date]),
--"Due Date",				'Reseller Sales'[Due Date],
--"Ship Date",			'Reseller Sales'[Ship Date],
"Promotion",            RELATED('Promotion'[Promotion]),
"Sales Territory Region",		RELATED('Sales Territory'[Sales Territory Region]),
"Sales Order",		'Reseller Sales'[SalesOrderNumber],
"Sales Employee",	RELATED('Employee'[Employee Name]),
"Order Quantity",	'Reseller Sales'[Order Quantity],
"Unit Price",		'Reseller Sales'[Unit Price],
"Cost of Sales",	('Reseller Sales'[Product Standard Cost] * 'Reseller Sales'[Order Quantity]) + 'Reseller Sales'[Freight],
"Discount Amount",	'Reseller Sales'[Discount Amount],
"Freight Charges",		'Reseller Sales'[Freight],
"Net Sales", ('Reseller Sales'[Unit Price] * 'Reseller Sales'[Order Quantity]) - 'Reseller Sales'[Discount Amount],
"Product Standard Cost", 'Reseller Sales'[Product Standard Cost],
"Tax Amount",		'Reseller Sales'[Tax Amount]
)</t>
  </si>
  <si>
    <t>SELECTCOLUMNS
('Sales and Margin Plan',
	"Calendar Year-Mo", 	'Sales and Margin Plan'[Calendar Yr-Mo],
	"Sales Territory Region", 'Sales and Margin Plan'[Sales Territory Region],
	"Product Subcategory", 	'Sales and Margin Plan'[Product Subcategory],
	"Internet Net Sales", 'Sales and Margin Plan'[Internet Net Sales],
	"Reseller Net Sales",	'Sales and Margin Plan'[Reseller Net Sales],
	"Internet Net Sales Margin %", 'Sales and Margin Plan'[Internet Net Sales Margin %],
	"Reseller Net Sales Margin %",	'Sales and Margin Plan'[Reseller Net Sales Margin %]
)</t>
  </si>
  <si>
    <t>Measure Detail Row Definition</t>
  </si>
  <si>
    <t>SELECTCOLUMNS
('Sales and Margin Plan',
	"Calendar Year-Mo", 	'Sales and Margin Plan'[Calendar Yr-Mo],
	"Sales Territory Region", 'Sales and Margin Plan'[Sales Territory Region],
	"Product Subcategory", 	'Sales and Margin Plan'[Product Subcategory],
	"Reseller Net Sales",	'Sales and Margin Plan'[Reseller Net Sales],
	"Reseller Net Sales Margin %",	'Sales and Margin Plan'[Reseller Net Sales Margin %]
)</t>
  </si>
  <si>
    <t>SELECTCOLUMNS
('Sales and Margin Plan',
	"Calendar Year-Mo", 	'Sales and Margin Plan'[Calendar Yr-Mo],
	"Sales Territory Region", 'Sales and Margin Plan'[Sales Territory Region],
	"Product Subcategory", 	'Sales and Margin Plan'[Product Subcategory],
	"Internet Net Sales", 'Sales and Margin Plan'[Internet Net Sales],
	"Internet Net Sales Margin %", 'Sales and Margin Plan'[Internet Net Sales Margin %]
)</t>
  </si>
  <si>
    <t>SELECTCOLUMNS('Internet Sales',
"Freight Cost", 'Internet Sales'[Freight],
"Gross Sales", 'Internet Sales'[Unit Price]*'Internet Sales'[Order Quantity],
"Freight % of Sales", DIVIDE('Internet Sales'[Freight],('Internet Sales'[Unit Price]*'Internet Sales'[Order Quantity])),
"Sales Order", 'Internet Sales'[Sales Order Number],
"Product Name", RELATED('Product'[Product Name]),
"Product Size", RELATED('Product'[Product Size]),
"Product Weight", RELATED('Product'[Product Weight]),
"Customer State", RELATED(Customer[Customer State Province]),
"Customer Postal Code", RELATED(Customer[Customer Postal Code])
)</t>
  </si>
  <si>
    <t>let 
 CurrentDate = DateTime.Date(DateTime.LocalNow())
in
    CurrentDate</t>
  </si>
  <si>
    <t>InternetSalesStg</t>
  </si>
  <si>
    <t>let
    Source = AdWorksSQLServer,
    ISales = Source{[Schema = "BI", Item = "vFact_InternetSales"]}[Data],
    // Staging query to support internet sales partitions
    RemoveCols = Table.RemoveColumns(ISales,
        {
        "Extended Amount", "Sales Amount", "Total Product Cost"
        })
in
    RemoveCols</t>
  </si>
  <si>
    <t>ResellerSalesStg</t>
  </si>
  <si>
    <t>let
    Source = AdWorksSQLServer,
    ResellerSales = Source{[Schema = "BI", Item = "vFact_ResellerSales"]}[Data],
    // Staging query to support reseller sales partitions
    RemoveColumns = Table.RemoveColumns(ResellerSales,
            {"Extended Amount", "Total Product Cost", "Sales Amount"})
in
    RemoveColumns</t>
  </si>
  <si>
    <t>'Internet Sales'[Internet Net Margin % (PY)]</t>
  </si>
  <si>
    <t>Internet Net Margin % versus prior year</t>
  </si>
  <si>
    <t xml:space="preserve">var x='Internet Sales'[Internet Net Margin %]/'Internet Sales'[_Internet Net Margin % Goal] return
            if(ISBLANK(x),BLANK(),
                    If(x&lt;0.97,-1,
	                If(x&lt;1.03,0,1)
                )
            )
            </t>
  </si>
  <si>
    <t>Traffic Light - Single</t>
  </si>
  <si>
    <t>The previous year's internet net margin %</t>
  </si>
  <si>
    <t>Plus or minus 3% variance of prior year's internet net margin</t>
  </si>
  <si>
    <t>'Reseller Sales'[Reseller Net Margin % (PY)]</t>
  </si>
  <si>
    <t>Reseller Sales Net Margin % versus the prior year</t>
  </si>
  <si>
    <t xml:space="preserve">var x='Reseller Sales'[Reseller Net Margin %]/'Reseller Sales'[_Reseller Net Margin % Goal] return
            if(ISBLANK(x),BLANK(),
                    If(x&lt;0.97,-1,
	                If(x&lt;1.03,0,1)
                )
            )
            </t>
  </si>
  <si>
    <t>Prior year's reseller net margin %</t>
  </si>
  <si>
    <t>Plus or minus 3% variance to prior year's reseller net margin %</t>
  </si>
  <si>
    <t>ru-RU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</si>
</sst>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8"/>
      <color theme="1"/>
      <name val="Calibri"/>
      <family val="2"/>
      <scheme val="minor"/>
    </font>
    <font>
      <b/>
      <sz val="16"/>
      <color theme="1"/>
      <name val="Calibri"/>
      <family val="2"/>
      <scheme val="minor"/>
    </font>
    <font>
      <sz val="14"/>
      <color theme="1"/>
      <name val="Calibri"/>
      <family val="2"/>
      <scheme val="minor"/>
    </font>
    <font>
      <b/>
      <sz val="11"/>
      <color theme="1"/>
      <name val="Calibri"/>
      <family val="2"/>
      <scheme val="minor"/>
    </font>
    <font>
      <u/>
      <sz val="11"/>
      <color theme="10"/>
      <name val="Calibri"/>
      <family val="2"/>
      <scheme val="minor"/>
    </font>
    <font>
      <u/>
      <sz val="18"/>
      <color theme="10"/>
      <name val="Calibri"/>
      <family val="2"/>
      <scheme val="minor"/>
    </font>
    <font>
      <sz val="18"/>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9" tint="0.39997558519241921"/>
      </left>
      <right style="thin">
        <color theme="9" tint="0.39997558519241921"/>
      </right>
      <top style="double">
        <color theme="9"/>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5" fillId="0" borderId="0" applyNumberFormat="0" applyFill="0" applyBorder="0" applyAlignment="0" applyProtection="0"/>
  </cellStyleXfs>
  <cellXfs count="29">
    <xf numFmtId="0" fontId="0" fillId="0" borderId="0" xfId="0"/>
    <xf numFmtId="0" fontId="1" fillId="0" borderId="0" xfId="0" applyFont="1"/>
    <xf numFmtId="0" fontId="0" fillId="0" borderId="0" xfId="0" applyNumberFormat="1"/>
    <xf numFmtId="22" fontId="0" fillId="0" borderId="0" xfId="0" applyNumberFormat="1"/>
    <xf numFmtId="0" fontId="0" fillId="0" borderId="0" xfId="0" applyNumberFormat="1" applyAlignment="1">
      <alignment wrapText="1"/>
    </xf>
    <xf numFmtId="22" fontId="4" fillId="0" borderId="7" xfId="0" applyNumberFormat="1" applyFont="1" applyBorder="1"/>
    <xf numFmtId="0" fontId="2" fillId="2" borderId="1" xfId="0" applyFont="1" applyFill="1" applyBorder="1"/>
    <xf numFmtId="0" fontId="3" fillId="2" borderId="2" xfId="0" applyFont="1" applyFill="1" applyBorder="1"/>
    <xf numFmtId="0" fontId="0" fillId="2" borderId="2" xfId="0" applyFill="1" applyBorder="1"/>
    <xf numFmtId="0" fontId="0" fillId="2" borderId="3" xfId="0" applyFill="1" applyBorder="1"/>
    <xf numFmtId="0" fontId="2" fillId="2" borderId="8" xfId="0" applyFont="1" applyFill="1" applyBorder="1"/>
    <xf numFmtId="0" fontId="3" fillId="2" borderId="0" xfId="0" applyFont="1" applyFill="1" applyBorder="1"/>
    <xf numFmtId="0" fontId="0" fillId="2" borderId="0" xfId="0" applyFill="1" applyBorder="1"/>
    <xf numFmtId="0" fontId="0" fillId="2" borderId="9" xfId="0" applyFill="1" applyBorder="1"/>
    <xf numFmtId="0" fontId="2" fillId="2" borderId="4" xfId="0" applyFont="1" applyFill="1" applyBorder="1"/>
    <xf numFmtId="0" fontId="3" fillId="2" borderId="5" xfId="0" applyFont="1" applyFill="1" applyBorder="1"/>
    <xf numFmtId="0" fontId="0" fillId="2" borderId="5" xfId="0" applyFill="1" applyBorder="1"/>
    <xf numFmtId="0" fontId="0" fillId="2" borderId="6" xfId="0" applyFill="1" applyBorder="1"/>
    <xf numFmtId="0" fontId="1" fillId="2" borderId="10" xfId="0" applyFont="1" applyFill="1" applyBorder="1" applyAlignment="1">
      <alignment horizontal="center"/>
    </xf>
    <xf numFmtId="0" fontId="1" fillId="2" borderId="11" xfId="0" applyFont="1" applyFill="1" applyBorder="1" applyAlignment="1">
      <alignment horizontal="center"/>
    </xf>
    <xf numFmtId="0" fontId="6" fillId="2" borderId="8" xfId="1" applyFont="1" applyFill="1" applyBorder="1"/>
    <xf numFmtId="0" fontId="7" fillId="2" borderId="9" xfId="0" applyFont="1" applyFill="1" applyBorder="1"/>
    <xf numFmtId="0" fontId="6" fillId="2" borderId="4" xfId="1" applyFont="1" applyFill="1" applyBorder="1"/>
    <xf numFmtId="0" fontId="7" fillId="2" borderId="6" xfId="0" applyFont="1" applyFill="1" applyBorder="1"/>
    <xf numFmtId="0" fontId="3" fillId="0" borderId="0" xfId="0" applyFont="1"/>
    <xf numFmtId="0" fontId="0" fillId="0" borderId="0" xfId="0" pivotButton="1"/>
    <xf numFmtId="0" fontId="0" fillId="0" borderId="0" xfId="0" applyAlignment="1">
      <alignment horizontal="left"/>
    </xf>
    <xf numFmtId="0" fontId="5" fillId="0" borderId="0" xfId="1"/>
    <xf numFmtId="3" fontId="0" fillId="0" borderId="0" xfId="0" applyNumberFormat="1"/>
  </cellXfs>
  <cellStyles count="2">
    <cellStyle name="Hyperlink" xfId="1" builtinId="8"/>
    <cellStyle name="Normal" xfId="0" builtinId="0"/>
  </cellStyles>
  <dxfs count="111">
    <dxf>
      <numFmt numFmtId="27" formatCode="m/d/yyyy\ h:mm"/>
    </dxf>
    <dxf>
      <numFmt numFmtId="0" formatCode="General"/>
    </dxf>
    <dxf>
      <numFmt numFmtId="27" formatCode="m/d/yyyy\ h:mm"/>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27" formatCode="m/d/yyyy\ h:mm"/>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alignment horizontal="general" vertical="bottom" textRotation="0" wrapText="1" indent="0" justifyLastLine="0" shrinkToFit="0" readingOrder="0"/>
    </dxf>
    <dxf>
      <numFmt numFmtId="0" formatCode="General"/>
    </dxf>
    <dxf>
      <numFmt numFmtId="27" formatCode="m/d/yyyy\ h:mm"/>
    </dxf>
    <dxf>
      <numFmt numFmtId="0" formatCode="General"/>
    </dxf>
    <dxf>
      <numFmt numFmtId="0" formatCode="General"/>
    </dxf>
    <dxf>
      <numFmt numFmtId="0" formatCode="General"/>
    </dxf>
    <dxf>
      <numFmt numFmtId="27" formatCode="m/d/yyyy\ h:mm"/>
    </dxf>
    <dxf>
      <numFmt numFmtId="27" formatCode="m/d/yyyy\ h:mm"/>
    </dxf>
    <dxf>
      <numFmt numFmtId="0" formatCode="General"/>
    </dxf>
    <dxf>
      <numFmt numFmtId="0" formatCode="General"/>
    </dxf>
    <dxf>
      <numFmt numFmtId="0" formatCode="General"/>
    </dxf>
    <dxf>
      <numFmt numFmtId="27" formatCode="m/d/yyyy\ h:mm"/>
    </dxf>
    <dxf>
      <numFmt numFmtId="0" formatCode="General"/>
    </dxf>
    <dxf>
      <numFmt numFmtId="0" formatCode="General"/>
    </dxf>
    <dxf>
      <numFmt numFmtId="0" formatCode="General"/>
    </dxf>
    <dxf>
      <numFmt numFmtId="27" formatCode="m/d/yyyy\ h:mm"/>
    </dxf>
    <dxf>
      <numFmt numFmtId="0" formatCode="General"/>
    </dxf>
    <dxf>
      <numFmt numFmtId="0" formatCode="General"/>
    </dxf>
    <dxf>
      <numFmt numFmtId="0" formatCode="General"/>
    </dxf>
    <dxf>
      <numFmt numFmtId="0" formatCode="General"/>
    </dxf>
    <dxf>
      <numFmt numFmtId="27" formatCode="m/d/yyyy\ h:mm"/>
    </dxf>
    <dxf>
      <numFmt numFmtId="0" formatCode="General"/>
    </dxf>
    <dxf>
      <numFmt numFmtId="27" formatCode="m/d/yyyy\ h:mm"/>
    </dxf>
    <dxf>
      <numFmt numFmtId="0" formatCode="General"/>
    </dxf>
    <dxf>
      <numFmt numFmtId="0" formatCode="General"/>
    </dxf>
    <dxf>
      <numFmt numFmtId="0" formatCode="General"/>
    </dxf>
    <dxf>
      <numFmt numFmtId="0" formatCode="General"/>
    </dxf>
    <dxf>
      <numFmt numFmtId="27" formatCode="m/d/yyyy\ h:mm"/>
    </dxf>
    <dxf>
      <numFmt numFmtId="0" formatCode="General"/>
    </dxf>
    <dxf>
      <numFmt numFmtId="0" formatCode="General"/>
    </dxf>
    <dxf>
      <numFmt numFmtId="0" formatCode="General"/>
    </dxf>
    <dxf>
      <numFmt numFmtId="0" formatCode="General"/>
    </dxf>
    <dxf>
      <numFmt numFmtId="27" formatCode="m/d/yyyy\ h:mm"/>
    </dxf>
    <dxf>
      <numFmt numFmtId="0" formatCode="General"/>
    </dxf>
    <dxf>
      <numFmt numFmtId="0" formatCode="General"/>
    </dxf>
    <dxf>
      <numFmt numFmtId="0" formatCode="General"/>
    </dxf>
    <dxf>
      <numFmt numFmtId="0" formatCode="General"/>
    </dxf>
    <dxf>
      <numFmt numFmtId="27" formatCode="m/d/yyyy\ h:mm"/>
    </dxf>
    <dxf>
      <numFmt numFmtId="27" formatCode="m/d/yyyy\ h:mm"/>
    </dxf>
    <dxf>
      <numFmt numFmtId="0" formatCode="General"/>
    </dxf>
    <dxf>
      <numFmt numFmtId="0" formatCode="General"/>
    </dxf>
    <dxf>
      <numFmt numFmtId="27" formatCode="m/d/yyyy\ h:mm"/>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27" formatCode="m/d/yyyy\ h:mm"/>
    </dxf>
    <dxf>
      <numFmt numFmtId="27" formatCode="m/d/yyyy\ h:mm"/>
    </dxf>
    <dxf>
      <numFmt numFmtId="0" formatCode="General"/>
    </dxf>
    <dxf>
      <numFmt numFmtId="0" formatCode="General"/>
    </dxf>
    <dxf>
      <numFmt numFmtId="0" formatCode="General"/>
    </dxf>
    <dxf>
      <numFmt numFmtId="3" formatCode="#,##0"/>
    </dxf>
    <dxf>
      <numFmt numFmtId="0" formatCode="General"/>
    </dxf>
    <dxf>
      <numFmt numFmtId="27" formatCode="m/d/yyyy\ h:mm"/>
    </dxf>
    <dxf>
      <numFmt numFmtId="0" formatCode="General"/>
    </dxf>
    <dxf>
      <numFmt numFmtId="0" formatCode="General"/>
    </dxf>
    <dxf>
      <numFmt numFmtId="0" formatCode="General"/>
    </dxf>
    <dxf>
      <numFmt numFmtId="27" formatCode="m/d/yyyy\ h:mm"/>
    </dxf>
    <dxf>
      <numFmt numFmtId="0" formatCode="General"/>
    </dxf>
    <dxf>
      <numFmt numFmtId="0" formatCode="General"/>
    </dxf>
    <dxf>
      <numFmt numFmtId="0" formatCode="General"/>
    </dxf>
    <dxf>
      <numFmt numFmtId="27" formatCode="m/d/yyyy\ h:mm"/>
    </dxf>
    <dxf>
      <numFmt numFmtId="27" formatCode="m/d/yyyy\ h:mm"/>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27" formatCode="m/d/yyyy\ h:mm"/>
    </dxf>
    <dxf>
      <numFmt numFmtId="27" formatCode="m/d/yyyy\ h:mm"/>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27" formatCode="m/d/yyyy\ h:mm"/>
    </dxf>
    <dxf>
      <font>
        <b/>
        <i val="0"/>
        <strike val="0"/>
        <condense val="0"/>
        <extend val="0"/>
        <outline val="0"/>
        <shadow val="0"/>
        <u val="none"/>
        <vertAlign val="baseline"/>
        <sz val="11"/>
        <color theme="1"/>
        <name val="Calibri"/>
        <family val="2"/>
        <scheme val="minor"/>
      </font>
      <numFmt numFmtId="27" formatCode="m/d/yyyy\ h:mm"/>
      <border diagonalUp="0" diagonalDown="0" outline="0">
        <left style="thin">
          <color theme="9" tint="0.39997558519241921"/>
        </left>
        <right style="thin">
          <color theme="9" tint="0.39997558519241921"/>
        </right>
        <top style="double">
          <color theme="9"/>
        </top>
        <bottom/>
      </border>
    </dxf>
    <dxf>
      <font>
        <strike val="0"/>
        <outline val="0"/>
        <shadow val="0"/>
        <u val="none"/>
        <vertAlign val="baseline"/>
        <sz val="14"/>
        <color theme="1"/>
        <name val="Calibri"/>
        <family val="2"/>
        <scheme val="minor"/>
      </font>
    </dxf>
    <dxf>
      <font>
        <b/>
        <color theme="1"/>
      </font>
      <border>
        <bottom style="thin">
          <color theme="1"/>
        </bottom>
        <vertical/>
        <horizontal/>
      </border>
    </dxf>
    <dxf>
      <font>
        <color theme="1"/>
      </font>
      <border>
        <left style="thin">
          <color theme="1"/>
        </left>
        <right style="thin">
          <color theme="1"/>
        </right>
        <top style="thin">
          <color theme="1"/>
        </top>
        <bottom style="thin">
          <color theme="1"/>
        </bottom>
        <vertical/>
        <horizontal/>
      </border>
    </dxf>
    <dxf>
      <border>
        <left style="medium">
          <color auto="1"/>
        </left>
        <right style="medium">
          <color auto="1"/>
        </right>
        <top style="medium">
          <color auto="1"/>
        </top>
        <bottom style="medium">
          <color auto="1"/>
        </bottom>
      </border>
    </dxf>
  </dxfs>
  <tableStyles count="2" defaultTableStyle="TableStyleMedium2" defaultPivotStyle="PivotStyleLight16">
    <tableStyle name="Slicer Style 1" pivot="0" table="0" count="3">
      <tableStyleElement type="wholeTable" dxfId="110"/>
    </tableStyle>
    <tableStyle name="SlicerStyleLight1 2" pivot="0" table="0" count="10">
      <tableStyleElement type="wholeTable" dxfId="109"/>
      <tableStyleElement type="headerRow" dxfId="108"/>
    </tableStyle>
  </tableStyles>
  <extLst>
    <ext xmlns:x14="http://schemas.microsoft.com/office/spreadsheetml/2009/9/main" uri="{46F421CA-312F-682f-3DD2-61675219B42D}">
      <x14:dxfs count="10">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4" tint="0.79998168889431442"/>
              <bgColor theme="4"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4" tint="0.59999389629810485"/>
              <bgColor theme="4"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dxf>
          <fill>
            <patternFill>
              <bgColor theme="1"/>
            </patternFill>
          </fill>
        </dxf>
        <dxf>
          <fill>
            <patternFill>
              <bgColor rgb="FF00B050"/>
            </patternFill>
          </fill>
        </dxf>
      </x14:dxfs>
    </ext>
    <ext xmlns:x14="http://schemas.microsoft.com/office/spreadsheetml/2009/9/main" uri="{EB79DEF2-80B8-43e5-95BD-54CBDDF9020C}">
      <x14:slicerStyles defaultSlicerStyle="SlicerStyleLight1">
        <x14:slicerStyle name="Slicer Style 1">
          <x14:slicerStyleElements>
            <x14:slicerStyleElement type="unselectedItemWithData" dxfId="9"/>
            <x14:slicerStyleElement type="unselectedItemWithNoData" dxfId="8"/>
          </x14:slicerStyleElements>
        </x14:slicerStyle>
        <x14:slicerStyle name="SlicerStyleLight1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microsoft.com/office/2007/relationships/slicerCache" Target="slicerCaches/slicerCache2.xml"/><Relationship Id="rId39" Type="http://schemas.microsoft.com/office/2007/relationships/slicerCache" Target="slicerCaches/slicerCache15.xml"/><Relationship Id="rId21" Type="http://schemas.openxmlformats.org/officeDocument/2006/relationships/worksheet" Target="worksheets/sheet21.xml"/><Relationship Id="rId34" Type="http://schemas.microsoft.com/office/2007/relationships/slicerCache" Target="slicerCaches/slicerCache10.xml"/><Relationship Id="rId42" Type="http://schemas.microsoft.com/office/2007/relationships/slicerCache" Target="slicerCaches/slicerCache18.xml"/><Relationship Id="rId47" Type="http://schemas.openxmlformats.org/officeDocument/2006/relationships/theme" Target="theme/theme1.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microsoft.com/office/2007/relationships/slicerCache" Target="slicerCaches/slicerCache5.xml"/><Relationship Id="rId11" Type="http://schemas.openxmlformats.org/officeDocument/2006/relationships/worksheet" Target="worksheets/sheet11.xml"/><Relationship Id="rId24" Type="http://schemas.openxmlformats.org/officeDocument/2006/relationships/pivotCacheDefinition" Target="pivotCache/pivotCacheDefinition3.xml"/><Relationship Id="rId32" Type="http://schemas.microsoft.com/office/2007/relationships/slicerCache" Target="slicerCaches/slicerCache8.xml"/><Relationship Id="rId37" Type="http://schemas.microsoft.com/office/2007/relationships/slicerCache" Target="slicerCaches/slicerCache13.xml"/><Relationship Id="rId40" Type="http://schemas.microsoft.com/office/2007/relationships/slicerCache" Target="slicerCaches/slicerCache16.xml"/><Relationship Id="rId45" Type="http://schemas.microsoft.com/office/2007/relationships/slicerCache" Target="slicerCaches/slicerCache2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ivotCacheDefinition" Target="pivotCache/pivotCacheDefinition2.xml"/><Relationship Id="rId28" Type="http://schemas.microsoft.com/office/2007/relationships/slicerCache" Target="slicerCaches/slicerCache4.xml"/><Relationship Id="rId36" Type="http://schemas.microsoft.com/office/2007/relationships/slicerCache" Target="slicerCaches/slicerCache12.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microsoft.com/office/2007/relationships/slicerCache" Target="slicerCaches/slicerCache7.xml"/><Relationship Id="rId44" Type="http://schemas.microsoft.com/office/2007/relationships/slicerCache" Target="slicerCaches/slicerCache20.xml"/><Relationship Id="rId52"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pivotCacheDefinition" Target="pivotCache/pivotCacheDefinition1.xml"/><Relationship Id="rId27" Type="http://schemas.microsoft.com/office/2007/relationships/slicerCache" Target="slicerCaches/slicerCache3.xml"/><Relationship Id="rId30" Type="http://schemas.microsoft.com/office/2007/relationships/slicerCache" Target="slicerCaches/slicerCache6.xml"/><Relationship Id="rId35" Type="http://schemas.microsoft.com/office/2007/relationships/slicerCache" Target="slicerCaches/slicerCache11.xml"/><Relationship Id="rId43" Type="http://schemas.microsoft.com/office/2007/relationships/slicerCache" Target="slicerCaches/slicerCache19.xml"/><Relationship Id="rId48" Type="http://schemas.openxmlformats.org/officeDocument/2006/relationships/connections" Target="connections.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microsoft.com/office/2007/relationships/slicerCache" Target="slicerCaches/slicerCache1.xml"/><Relationship Id="rId33" Type="http://schemas.microsoft.com/office/2007/relationships/slicerCache" Target="slicerCaches/slicerCache9.xml"/><Relationship Id="rId38" Type="http://schemas.microsoft.com/office/2007/relationships/slicerCache" Target="slicerCaches/slicerCache14.xml"/><Relationship Id="rId46" Type="http://schemas.microsoft.com/office/2007/relationships/slicerCache" Target="slicerCaches/slicerCache22.xml"/><Relationship Id="rId20" Type="http://schemas.openxmlformats.org/officeDocument/2006/relationships/worksheet" Target="worksheets/sheet20.xml"/><Relationship Id="rId41" Type="http://schemas.microsoft.com/office/2007/relationships/slicerCache" Target="slicerCaches/slicerCache17.xml"/><Relationship Id="rId1" Type="http://schemas.openxmlformats.org/officeDocument/2006/relationships/worksheet" Target="worksheets/sheet1.xml"/><Relationship Id="rId6" Type="http://schemas.openxmlformats.org/officeDocument/2006/relationships/worksheet" Target="worksheets/sheet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[Tabular Model Schema Reference.xlsx]TabularModel!PivotTable1</c:name>
    <c:fmtId val="0"/>
  </c:pivotSource>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Count</a:t>
            </a:r>
            <a:r>
              <a:rPr lang="en-US" b="1" baseline="0"/>
              <a:t> of Measures by Table</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TabularModel!$G$2</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TabularModel!$F$3:$F$7</c:f>
              <c:strCache>
                <c:ptCount val="4"/>
                <c:pt idx="0">
                  <c:v>Reseller Sales</c:v>
                </c:pt>
                <c:pt idx="1">
                  <c:v>Internet Sales</c:v>
                </c:pt>
                <c:pt idx="2">
                  <c:v>Sales and Margin Plan</c:v>
                </c:pt>
                <c:pt idx="3">
                  <c:v>Adventure Works Sales</c:v>
                </c:pt>
              </c:strCache>
            </c:strRef>
          </c:cat>
          <c:val>
            <c:numRef>
              <c:f>TabularModel!$G$3:$G$7</c:f>
              <c:numCache>
                <c:formatCode>General</c:formatCode>
                <c:ptCount val="4"/>
                <c:pt idx="0">
                  <c:v>32</c:v>
                </c:pt>
                <c:pt idx="1">
                  <c:v>26</c:v>
                </c:pt>
                <c:pt idx="2">
                  <c:v>12</c:v>
                </c:pt>
                <c:pt idx="3">
                  <c:v>8</c:v>
                </c:pt>
              </c:numCache>
            </c:numRef>
          </c:val>
          <c:extLst>
            <c:ext xmlns:c16="http://schemas.microsoft.com/office/drawing/2014/chart" uri="{C3380CC4-5D6E-409C-BE32-E72D297353CC}">
              <c16:uniqueId val="{00000000-0931-41B1-8985-1F4895FCDF48}"/>
            </c:ext>
          </c:extLst>
        </c:ser>
        <c:dLbls>
          <c:showLegendKey val="0"/>
          <c:showVal val="0"/>
          <c:showCatName val="0"/>
          <c:showSerName val="0"/>
          <c:showPercent val="0"/>
          <c:showBubbleSize val="0"/>
        </c:dLbls>
        <c:gapWidth val="128"/>
        <c:overlap val="35"/>
        <c:axId val="57389663"/>
        <c:axId val="67279999"/>
      </c:barChart>
      <c:catAx>
        <c:axId val="573896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67279999"/>
        <c:crosses val="autoZero"/>
        <c:auto val="1"/>
        <c:lblAlgn val="ctr"/>
        <c:lblOffset val="100"/>
        <c:noMultiLvlLbl val="0"/>
      </c:catAx>
      <c:valAx>
        <c:axId val="67279999"/>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389663"/>
        <c:crosses val="autoZero"/>
        <c:crossBetween val="between"/>
      </c:valAx>
      <c:spPr>
        <a:noFill/>
        <a:ln>
          <a:noFill/>
        </a:ln>
        <a:effectLst/>
      </c:spPr>
    </c:plotArea>
    <c:plotVisOnly val="1"/>
    <c:dispBlanksAs val="gap"/>
    <c:showDLblsOverMax val="0"/>
  </c:chart>
  <c:spPr>
    <a:solidFill>
      <a:schemeClr val="bg1">
        <a:lumMod val="95000"/>
      </a:schemeClr>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[Tabular Model Schema Reference.xlsx]TabularModel!PivotTable2</c:name>
    <c:fmtId val="0"/>
  </c:pivotSource>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Count</a:t>
            </a:r>
            <a:r>
              <a:rPr lang="en-US" b="1" baseline="0"/>
              <a:t> of Relationships by From Table</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TabularModel!$J$2</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TabularModel!$I$3:$I$9</c:f>
              <c:strCache>
                <c:ptCount val="6"/>
                <c:pt idx="0">
                  <c:v>Reseller Sales</c:v>
                </c:pt>
                <c:pt idx="1">
                  <c:v>Internet Sales</c:v>
                </c:pt>
                <c:pt idx="2">
                  <c:v>Sales and Margin Plan</c:v>
                </c:pt>
                <c:pt idx="3">
                  <c:v>Sales Territory</c:v>
                </c:pt>
                <c:pt idx="4">
                  <c:v>Date</c:v>
                </c:pt>
                <c:pt idx="5">
                  <c:v>Product</c:v>
                </c:pt>
              </c:strCache>
            </c:strRef>
          </c:cat>
          <c:val>
            <c:numRef>
              <c:f>TabularModel!$J$3:$J$9</c:f>
              <c:numCache>
                <c:formatCode>General</c:formatCode>
                <c:ptCount val="6"/>
                <c:pt idx="0">
                  <c:v>9</c:v>
                </c:pt>
                <c:pt idx="1">
                  <c:v>8</c:v>
                </c:pt>
                <c:pt idx="2">
                  <c:v>3</c:v>
                </c:pt>
                <c:pt idx="3">
                  <c:v>1</c:v>
                </c:pt>
                <c:pt idx="4">
                  <c:v>1</c:v>
                </c:pt>
                <c:pt idx="5">
                  <c:v>1</c:v>
                </c:pt>
              </c:numCache>
            </c:numRef>
          </c:val>
          <c:extLst>
            <c:ext xmlns:c16="http://schemas.microsoft.com/office/drawing/2014/chart" uri="{C3380CC4-5D6E-409C-BE32-E72D297353CC}">
              <c16:uniqueId val="{00000000-0D21-4831-8F87-B176B5EE28A9}"/>
            </c:ext>
          </c:extLst>
        </c:ser>
        <c:dLbls>
          <c:showLegendKey val="0"/>
          <c:showVal val="0"/>
          <c:showCatName val="0"/>
          <c:showSerName val="0"/>
          <c:showPercent val="0"/>
          <c:showBubbleSize val="0"/>
        </c:dLbls>
        <c:gapWidth val="128"/>
        <c:overlap val="35"/>
        <c:axId val="1405844432"/>
        <c:axId val="289389903"/>
      </c:barChart>
      <c:catAx>
        <c:axId val="1405844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289389903"/>
        <c:crosses val="autoZero"/>
        <c:auto val="1"/>
        <c:lblAlgn val="ctr"/>
        <c:lblOffset val="100"/>
        <c:noMultiLvlLbl val="0"/>
      </c:catAx>
      <c:valAx>
        <c:axId val="289389903"/>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05844432"/>
        <c:crosses val="autoZero"/>
        <c:crossBetween val="between"/>
      </c:valAx>
      <c:spPr>
        <a:noFill/>
        <a:ln>
          <a:noFill/>
        </a:ln>
        <a:effectLst/>
      </c:spPr>
    </c:plotArea>
    <c:plotVisOnly val="1"/>
    <c:dispBlanksAs val="gap"/>
    <c:showDLblsOverMax val="0"/>
  </c:chart>
  <c:spPr>
    <a:solidFill>
      <a:schemeClr val="bg1">
        <a:lumMod val="95000"/>
      </a:schemeClr>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[Tabular Model Schema Reference.xlsx]TabularModel!PivotTable3</c:name>
    <c:fmtId val="0"/>
  </c:pivotSource>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baseline="0"/>
              <a:t>Top 10 Tables by Count of Columns</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TabularModel!$N$2</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TabularModel!$M$3:$M$13</c:f>
              <c:strCache>
                <c:ptCount val="10"/>
                <c:pt idx="0">
                  <c:v>Sales Territory</c:v>
                </c:pt>
                <c:pt idx="1">
                  <c:v>Promotion</c:v>
                </c:pt>
                <c:pt idx="2">
                  <c:v>Sales and Margin Plan</c:v>
                </c:pt>
                <c:pt idx="3">
                  <c:v>Internet Sales</c:v>
                </c:pt>
                <c:pt idx="4">
                  <c:v>Reseller Sales</c:v>
                </c:pt>
                <c:pt idx="5">
                  <c:v>Product</c:v>
                </c:pt>
                <c:pt idx="6">
                  <c:v>Reseller</c:v>
                </c:pt>
                <c:pt idx="7">
                  <c:v>Customer</c:v>
                </c:pt>
                <c:pt idx="8">
                  <c:v>Employee</c:v>
                </c:pt>
                <c:pt idx="9">
                  <c:v>Date</c:v>
                </c:pt>
              </c:strCache>
            </c:strRef>
          </c:cat>
          <c:val>
            <c:numRef>
              <c:f>TabularModel!$N$3:$N$13</c:f>
              <c:numCache>
                <c:formatCode>General</c:formatCode>
                <c:ptCount val="10"/>
                <c:pt idx="0">
                  <c:v>5</c:v>
                </c:pt>
                <c:pt idx="1">
                  <c:v>8</c:v>
                </c:pt>
                <c:pt idx="2">
                  <c:v>11</c:v>
                </c:pt>
                <c:pt idx="3">
                  <c:v>16</c:v>
                </c:pt>
                <c:pt idx="4">
                  <c:v>17</c:v>
                </c:pt>
                <c:pt idx="5">
                  <c:v>23</c:v>
                </c:pt>
                <c:pt idx="6">
                  <c:v>27</c:v>
                </c:pt>
                <c:pt idx="7">
                  <c:v>31</c:v>
                </c:pt>
                <c:pt idx="8">
                  <c:v>32</c:v>
                </c:pt>
                <c:pt idx="9">
                  <c:v>50</c:v>
                </c:pt>
              </c:numCache>
            </c:numRef>
          </c:val>
          <c:extLst>
            <c:ext xmlns:c16="http://schemas.microsoft.com/office/drawing/2014/chart" uri="{C3380CC4-5D6E-409C-BE32-E72D297353CC}">
              <c16:uniqueId val="{00000000-71A8-4495-B159-7B27AEEAD745}"/>
            </c:ext>
          </c:extLst>
        </c:ser>
        <c:dLbls>
          <c:showLegendKey val="0"/>
          <c:showVal val="0"/>
          <c:showCatName val="0"/>
          <c:showSerName val="0"/>
          <c:showPercent val="0"/>
          <c:showBubbleSize val="0"/>
        </c:dLbls>
        <c:gapWidth val="105"/>
        <c:overlap val="12"/>
        <c:axId val="1393524400"/>
        <c:axId val="288261903"/>
      </c:barChart>
      <c:catAx>
        <c:axId val="13935244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288261903"/>
        <c:crosses val="autoZero"/>
        <c:auto val="1"/>
        <c:lblAlgn val="ctr"/>
        <c:lblOffset val="100"/>
        <c:noMultiLvlLbl val="0"/>
      </c:catAx>
      <c:valAx>
        <c:axId val="288261903"/>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393524400"/>
        <c:crosses val="autoZero"/>
        <c:crossBetween val="between"/>
      </c:valAx>
      <c:spPr>
        <a:noFill/>
        <a:ln>
          <a:noFill/>
        </a:ln>
        <a:effectLst/>
      </c:spPr>
    </c:plotArea>
    <c:plotVisOnly val="1"/>
    <c:dispBlanksAs val="gap"/>
    <c:showDLblsOverMax val="0"/>
  </c:chart>
  <c:spPr>
    <a:solidFill>
      <a:schemeClr val="bg1">
        <a:lumMod val="95000"/>
      </a:schemeClr>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[Tabular Model Schema Reference.xlsx]TabularModel!PivotTable5</c:name>
    <c:fmtId val="0"/>
  </c:pivotSource>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sz="1400" b="1"/>
              <a:t>Count of Measures</a:t>
            </a:r>
            <a:r>
              <a:rPr lang="en-US" sz="1400" b="1" baseline="0"/>
              <a:t> by DAX Length Category</a:t>
            </a:r>
            <a:endParaRPr lang="en-US" sz="1400"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TabularModel!$Q$2</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TabularModel!$P$3:$P$7</c:f>
              <c:strCache>
                <c:ptCount val="4"/>
                <c:pt idx="0">
                  <c:v>21 to 40 characters</c:v>
                </c:pt>
                <c:pt idx="1">
                  <c:v>41 to 60 characters</c:v>
                </c:pt>
                <c:pt idx="2">
                  <c:v>61 to 80 characters</c:v>
                </c:pt>
                <c:pt idx="3">
                  <c:v>Over 80 characters</c:v>
                </c:pt>
              </c:strCache>
            </c:strRef>
          </c:cat>
          <c:val>
            <c:numRef>
              <c:f>TabularModel!$Q$3:$Q$7</c:f>
              <c:numCache>
                <c:formatCode>General</c:formatCode>
                <c:ptCount val="4"/>
                <c:pt idx="0">
                  <c:v>7</c:v>
                </c:pt>
                <c:pt idx="1">
                  <c:v>36</c:v>
                </c:pt>
                <c:pt idx="2">
                  <c:v>11</c:v>
                </c:pt>
                <c:pt idx="3">
                  <c:v>24</c:v>
                </c:pt>
              </c:numCache>
            </c:numRef>
          </c:val>
          <c:extLst>
            <c:ext xmlns:c16="http://schemas.microsoft.com/office/drawing/2014/chart" uri="{C3380CC4-5D6E-409C-BE32-E72D297353CC}">
              <c16:uniqueId val="{00000000-9D79-4B18-86C6-67ACE2B9FFCA}"/>
            </c:ext>
          </c:extLst>
        </c:ser>
        <c:dLbls>
          <c:showLegendKey val="0"/>
          <c:showVal val="0"/>
          <c:showCatName val="0"/>
          <c:showSerName val="0"/>
          <c:showPercent val="0"/>
          <c:showBubbleSize val="0"/>
        </c:dLbls>
        <c:gapWidth val="128"/>
        <c:overlap val="-43"/>
        <c:axId val="750536912"/>
        <c:axId val="289424031"/>
      </c:barChart>
      <c:catAx>
        <c:axId val="750536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289424031"/>
        <c:crosses val="autoZero"/>
        <c:auto val="1"/>
        <c:lblAlgn val="ctr"/>
        <c:lblOffset val="100"/>
        <c:noMultiLvlLbl val="0"/>
      </c:catAx>
      <c:valAx>
        <c:axId val="289424031"/>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0536912"/>
        <c:crosses val="autoZero"/>
        <c:crossBetween val="between"/>
      </c:valAx>
      <c:spPr>
        <a:noFill/>
        <a:ln>
          <a:noFill/>
        </a:ln>
        <a:effectLst/>
      </c:spPr>
    </c:plotArea>
    <c:plotVisOnly val="1"/>
    <c:dispBlanksAs val="gap"/>
    <c:showDLblsOverMax val="0"/>
  </c:chart>
  <c:spPr>
    <a:solidFill>
      <a:schemeClr val="bg1">
        <a:lumMod val="95000"/>
      </a:schemeClr>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hyperlink" Target="#'Data Sources'!A1"/><Relationship Id="rId13" Type="http://schemas.openxmlformats.org/officeDocument/2006/relationships/hyperlink" Target="#Partitions!A1"/><Relationship Id="rId18" Type="http://schemas.openxmlformats.org/officeDocument/2006/relationships/hyperlink" Target="#'Hierarchy Levels'!A1"/><Relationship Id="rId3" Type="http://schemas.openxmlformats.org/officeDocument/2006/relationships/hyperlink" Target="#Tables!A1"/><Relationship Id="rId21" Type="http://schemas.openxmlformats.org/officeDocument/2006/relationships/hyperlink" Target="#Translations!A1"/><Relationship Id="rId7" Type="http://schemas.openxmlformats.org/officeDocument/2006/relationships/hyperlink" Target="#'Table Permissions'!A1"/><Relationship Id="rId12" Type="http://schemas.openxmlformats.org/officeDocument/2006/relationships/hyperlink" Target="#'Perspective Measures'!A1"/><Relationship Id="rId17" Type="http://schemas.openxmlformats.org/officeDocument/2006/relationships/hyperlink" Target="#Roles!A1"/><Relationship Id="rId2" Type="http://schemas.openxmlformats.org/officeDocument/2006/relationships/hyperlink" Target="#Measures!A1"/><Relationship Id="rId16" Type="http://schemas.openxmlformats.org/officeDocument/2006/relationships/hyperlink" Target="#'M Expressions'!A1"/><Relationship Id="rId20" Type="http://schemas.openxmlformats.org/officeDocument/2006/relationships/hyperlink" Target="#'Schema Analysis'!A1"/><Relationship Id="rId1" Type="http://schemas.openxmlformats.org/officeDocument/2006/relationships/hyperlink" Target="#KPIs!A1"/><Relationship Id="rId6" Type="http://schemas.openxmlformats.org/officeDocument/2006/relationships/hyperlink" Target="#'Role Members'!A1"/><Relationship Id="rId11" Type="http://schemas.openxmlformats.org/officeDocument/2006/relationships/hyperlink" Target="#'Perspective Columns'!A1"/><Relationship Id="rId5" Type="http://schemas.openxmlformats.org/officeDocument/2006/relationships/hyperlink" Target="#Relationships!A1"/><Relationship Id="rId15" Type="http://schemas.openxmlformats.org/officeDocument/2006/relationships/image" Target="../media/image1.png"/><Relationship Id="rId10" Type="http://schemas.openxmlformats.org/officeDocument/2006/relationships/hyperlink" Target="#'Detail Rows'!A1"/><Relationship Id="rId19" Type="http://schemas.openxmlformats.org/officeDocument/2006/relationships/hyperlink" Target="#'Schema Overview'!A1"/><Relationship Id="rId4" Type="http://schemas.openxmlformats.org/officeDocument/2006/relationships/hyperlink" Target="#Columns!A1"/><Relationship Id="rId9" Type="http://schemas.openxmlformats.org/officeDocument/2006/relationships/hyperlink" Target="#Hierarchies!A1"/><Relationship Id="rId14" Type="http://schemas.openxmlformats.org/officeDocument/2006/relationships/hyperlink" Target="https://frontlineanalytics.net"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1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1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1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14.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15.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1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17.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18.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19.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20.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jpg"/><Relationship Id="rId1" Type="http://schemas.openxmlformats.org/officeDocument/2006/relationships/hyperlink" Target="#Home!A1"/><Relationship Id="rId6" Type="http://schemas.openxmlformats.org/officeDocument/2006/relationships/chart" Target="../charts/chart4.xml"/><Relationship Id="rId5" Type="http://schemas.openxmlformats.org/officeDocument/2006/relationships/chart" Target="../charts/chart3.xml"/><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5.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7.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8.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_rels/drawing9.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ome!A1"/></Relationships>
</file>

<file path=xl/drawings/drawing1.xml><?xml version="1.0" encoding="utf-8"?>
<xdr:wsDr xmlns:xdr="http://schemas.openxmlformats.org/drawingml/2006/spreadsheetDrawing" xmlns:a="http://schemas.openxmlformats.org/drawingml/2006/main">
  <xdr:twoCellAnchor>
    <xdr:from>
      <xdr:col>0</xdr:col>
      <xdr:colOff>330199</xdr:colOff>
      <xdr:row>4</xdr:row>
      <xdr:rowOff>133350</xdr:rowOff>
    </xdr:from>
    <xdr:to>
      <xdr:col>13</xdr:col>
      <xdr:colOff>0</xdr:colOff>
      <xdr:row>27</xdr:row>
      <xdr:rowOff>28575</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330199" y="1095375"/>
          <a:ext cx="7747001" cy="4276725"/>
        </a:xfrm>
        <a:prstGeom prst="rect">
          <a:avLst/>
        </a:prstGeom>
        <a:solidFill>
          <a:schemeClr val="bg1">
            <a:lumMod val="85000"/>
          </a:schemeClr>
        </a:solidFill>
        <a:ln w="19050">
          <a:solidFill>
            <a:schemeClr val="tx1"/>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561975</xdr:colOff>
      <xdr:row>13</xdr:row>
      <xdr:rowOff>174625</xdr:rowOff>
    </xdr:from>
    <xdr:to>
      <xdr:col>12</xdr:col>
      <xdr:colOff>516255</xdr:colOff>
      <xdr:row>17</xdr:row>
      <xdr:rowOff>149225</xdr:rowOff>
    </xdr:to>
    <xdr:sp macro="" textlink="">
      <xdr:nvSpPr>
        <xdr:cNvPr id="2" name="Rounded Rectangle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6200775" y="2851150"/>
          <a:ext cx="1783080" cy="736600"/>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en-US" sz="1600" b="1"/>
            <a:t>KPIs</a:t>
          </a:r>
        </a:p>
      </xdr:txBody>
    </xdr:sp>
    <xdr:clientData/>
  </xdr:twoCellAnchor>
  <xdr:twoCellAnchor>
    <xdr:from>
      <xdr:col>1</xdr:col>
      <xdr:colOff>76200</xdr:colOff>
      <xdr:row>9</xdr:row>
      <xdr:rowOff>88900</xdr:rowOff>
    </xdr:from>
    <xdr:to>
      <xdr:col>2</xdr:col>
      <xdr:colOff>535305</xdr:colOff>
      <xdr:row>13</xdr:row>
      <xdr:rowOff>58420</xdr:rowOff>
    </xdr:to>
    <xdr:sp macro="" textlink="">
      <xdr:nvSpPr>
        <xdr:cNvPr id="3" name="Rounded Rectangle 2">
          <a:hlinkClick xmlns:r="http://schemas.openxmlformats.org/officeDocument/2006/relationships" r:id="rId2"/>
          <a:extLst>
            <a:ext uri="{FF2B5EF4-FFF2-40B4-BE49-F238E27FC236}">
              <a16:creationId xmlns:a16="http://schemas.microsoft.com/office/drawing/2014/main" id="{00000000-0008-0000-0000-000003000000}"/>
            </a:ext>
          </a:extLst>
        </xdr:cNvPr>
        <xdr:cNvSpPr/>
      </xdr:nvSpPr>
      <xdr:spPr>
        <a:xfrm>
          <a:off x="409575" y="2003425"/>
          <a:ext cx="1783080" cy="731520"/>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en-US" sz="1600" b="1" baseline="0"/>
            <a:t>Measures</a:t>
          </a:r>
          <a:endParaRPr lang="en-US" sz="1600" b="1"/>
        </a:p>
      </xdr:txBody>
    </xdr:sp>
    <xdr:clientData/>
  </xdr:twoCellAnchor>
  <xdr:twoCellAnchor>
    <xdr:from>
      <xdr:col>6</xdr:col>
      <xdr:colOff>457200</xdr:colOff>
      <xdr:row>5</xdr:row>
      <xdr:rowOff>12700</xdr:rowOff>
    </xdr:from>
    <xdr:to>
      <xdr:col>9</xdr:col>
      <xdr:colOff>411480</xdr:colOff>
      <xdr:row>8</xdr:row>
      <xdr:rowOff>172720</xdr:rowOff>
    </xdr:to>
    <xdr:sp macro="" textlink="">
      <xdr:nvSpPr>
        <xdr:cNvPr id="4" name="Rounded Rectangle 3">
          <a:hlinkClick xmlns:r="http://schemas.openxmlformats.org/officeDocument/2006/relationships" r:id="rId3"/>
          <a:extLst>
            <a:ext uri="{FF2B5EF4-FFF2-40B4-BE49-F238E27FC236}">
              <a16:creationId xmlns:a16="http://schemas.microsoft.com/office/drawing/2014/main" id="{00000000-0008-0000-0000-000004000000}"/>
            </a:ext>
          </a:extLst>
        </xdr:cNvPr>
        <xdr:cNvSpPr/>
      </xdr:nvSpPr>
      <xdr:spPr>
        <a:xfrm>
          <a:off x="4267200" y="1165225"/>
          <a:ext cx="1783080" cy="731520"/>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en-US" sz="1600" b="1" baseline="0"/>
            <a:t>Tables</a:t>
          </a:r>
          <a:endParaRPr lang="en-US" sz="1600" b="1"/>
        </a:p>
      </xdr:txBody>
    </xdr:sp>
    <xdr:clientData/>
  </xdr:twoCellAnchor>
  <xdr:twoCellAnchor>
    <xdr:from>
      <xdr:col>9</xdr:col>
      <xdr:colOff>561975</xdr:colOff>
      <xdr:row>5</xdr:row>
      <xdr:rowOff>12700</xdr:rowOff>
    </xdr:from>
    <xdr:to>
      <xdr:col>12</xdr:col>
      <xdr:colOff>517525</xdr:colOff>
      <xdr:row>8</xdr:row>
      <xdr:rowOff>172720</xdr:rowOff>
    </xdr:to>
    <xdr:sp macro="" textlink="">
      <xdr:nvSpPr>
        <xdr:cNvPr id="5" name="Rounded Rectangle 4">
          <a:hlinkClick xmlns:r="http://schemas.openxmlformats.org/officeDocument/2006/relationships" r:id="rId4"/>
          <a:extLst>
            <a:ext uri="{FF2B5EF4-FFF2-40B4-BE49-F238E27FC236}">
              <a16:creationId xmlns:a16="http://schemas.microsoft.com/office/drawing/2014/main" id="{00000000-0008-0000-0000-000005000000}"/>
            </a:ext>
          </a:extLst>
        </xdr:cNvPr>
        <xdr:cNvSpPr/>
      </xdr:nvSpPr>
      <xdr:spPr>
        <a:xfrm>
          <a:off x="6200775" y="1165225"/>
          <a:ext cx="1784350" cy="731520"/>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en-US" sz="1600" b="1" baseline="0"/>
            <a:t>Columns</a:t>
          </a:r>
          <a:endParaRPr lang="en-US" sz="1600" b="1"/>
        </a:p>
      </xdr:txBody>
    </xdr:sp>
    <xdr:clientData/>
  </xdr:twoCellAnchor>
  <xdr:twoCellAnchor>
    <xdr:from>
      <xdr:col>3</xdr:col>
      <xdr:colOff>75565</xdr:colOff>
      <xdr:row>9</xdr:row>
      <xdr:rowOff>88900</xdr:rowOff>
    </xdr:from>
    <xdr:to>
      <xdr:col>6</xdr:col>
      <xdr:colOff>315595</xdr:colOff>
      <xdr:row>13</xdr:row>
      <xdr:rowOff>58420</xdr:rowOff>
    </xdr:to>
    <xdr:sp macro="" textlink="">
      <xdr:nvSpPr>
        <xdr:cNvPr id="6" name="Rounded Rectangle 5">
          <a:hlinkClick xmlns:r="http://schemas.openxmlformats.org/officeDocument/2006/relationships" r:id="rId5"/>
          <a:extLst>
            <a:ext uri="{FF2B5EF4-FFF2-40B4-BE49-F238E27FC236}">
              <a16:creationId xmlns:a16="http://schemas.microsoft.com/office/drawing/2014/main" id="{00000000-0008-0000-0000-000006000000}"/>
            </a:ext>
          </a:extLst>
        </xdr:cNvPr>
        <xdr:cNvSpPr/>
      </xdr:nvSpPr>
      <xdr:spPr>
        <a:xfrm>
          <a:off x="2342515" y="2003425"/>
          <a:ext cx="1783080" cy="731520"/>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en-US" sz="1600" b="1" baseline="0"/>
            <a:t>Relationships</a:t>
          </a:r>
          <a:endParaRPr lang="en-US" sz="1600" b="1"/>
        </a:p>
      </xdr:txBody>
    </xdr:sp>
    <xdr:clientData/>
  </xdr:twoCellAnchor>
  <xdr:twoCellAnchor>
    <xdr:from>
      <xdr:col>1</xdr:col>
      <xdr:colOff>76200</xdr:colOff>
      <xdr:row>13</xdr:row>
      <xdr:rowOff>174625</xdr:rowOff>
    </xdr:from>
    <xdr:to>
      <xdr:col>2</xdr:col>
      <xdr:colOff>535305</xdr:colOff>
      <xdr:row>17</xdr:row>
      <xdr:rowOff>144145</xdr:rowOff>
    </xdr:to>
    <xdr:sp macro="" textlink="">
      <xdr:nvSpPr>
        <xdr:cNvPr id="8" name="Rounded Rectangle 7">
          <a:hlinkClick xmlns:r="http://schemas.openxmlformats.org/officeDocument/2006/relationships" r:id="rId6"/>
          <a:extLst>
            <a:ext uri="{FF2B5EF4-FFF2-40B4-BE49-F238E27FC236}">
              <a16:creationId xmlns:a16="http://schemas.microsoft.com/office/drawing/2014/main" id="{00000000-0008-0000-0000-000008000000}"/>
            </a:ext>
          </a:extLst>
        </xdr:cNvPr>
        <xdr:cNvSpPr/>
      </xdr:nvSpPr>
      <xdr:spPr>
        <a:xfrm>
          <a:off x="409575" y="2851150"/>
          <a:ext cx="1783080" cy="731520"/>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en-US" sz="1600" b="1" baseline="0"/>
            <a:t>Role Members</a:t>
          </a:r>
          <a:endParaRPr lang="en-US" sz="1600" b="1"/>
        </a:p>
      </xdr:txBody>
    </xdr:sp>
    <xdr:clientData/>
  </xdr:twoCellAnchor>
  <xdr:twoCellAnchor>
    <xdr:from>
      <xdr:col>6</xdr:col>
      <xdr:colOff>457200</xdr:colOff>
      <xdr:row>13</xdr:row>
      <xdr:rowOff>174625</xdr:rowOff>
    </xdr:from>
    <xdr:to>
      <xdr:col>9</xdr:col>
      <xdr:colOff>412750</xdr:colOff>
      <xdr:row>17</xdr:row>
      <xdr:rowOff>144145</xdr:rowOff>
    </xdr:to>
    <xdr:sp macro="" textlink="">
      <xdr:nvSpPr>
        <xdr:cNvPr id="9" name="Rounded Rectangle 8">
          <a:hlinkClick xmlns:r="http://schemas.openxmlformats.org/officeDocument/2006/relationships" r:id="rId7"/>
          <a:extLst>
            <a:ext uri="{FF2B5EF4-FFF2-40B4-BE49-F238E27FC236}">
              <a16:creationId xmlns:a16="http://schemas.microsoft.com/office/drawing/2014/main" id="{00000000-0008-0000-0000-000009000000}"/>
            </a:ext>
          </a:extLst>
        </xdr:cNvPr>
        <xdr:cNvSpPr/>
      </xdr:nvSpPr>
      <xdr:spPr>
        <a:xfrm>
          <a:off x="4267200" y="2851150"/>
          <a:ext cx="1784350" cy="731520"/>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en-US" sz="1600" b="1"/>
            <a:t>Table</a:t>
          </a:r>
          <a:r>
            <a:rPr lang="en-US" sz="1600" b="1" baseline="0"/>
            <a:t> </a:t>
          </a:r>
          <a:r>
            <a:rPr lang="en-US" sz="1600" b="1"/>
            <a:t>Permissions</a:t>
          </a:r>
          <a:r>
            <a:rPr lang="en-US" sz="1600" b="1" baseline="0"/>
            <a:t> </a:t>
          </a:r>
          <a:endParaRPr lang="en-US" sz="1600" b="1"/>
        </a:p>
      </xdr:txBody>
    </xdr:sp>
    <xdr:clientData/>
  </xdr:twoCellAnchor>
  <xdr:twoCellAnchor>
    <xdr:from>
      <xdr:col>6</xdr:col>
      <xdr:colOff>457200</xdr:colOff>
      <xdr:row>18</xdr:row>
      <xdr:rowOff>73026</xdr:rowOff>
    </xdr:from>
    <xdr:to>
      <xdr:col>9</xdr:col>
      <xdr:colOff>412750</xdr:colOff>
      <xdr:row>22</xdr:row>
      <xdr:rowOff>42546</xdr:rowOff>
    </xdr:to>
    <xdr:sp macro="" textlink="">
      <xdr:nvSpPr>
        <xdr:cNvPr id="11" name="Rounded Rectangle 10">
          <a:hlinkClick xmlns:r="http://schemas.openxmlformats.org/officeDocument/2006/relationships" r:id="rId8"/>
          <a:extLst>
            <a:ext uri="{FF2B5EF4-FFF2-40B4-BE49-F238E27FC236}">
              <a16:creationId xmlns:a16="http://schemas.microsoft.com/office/drawing/2014/main" id="{00000000-0008-0000-0000-00000B000000}"/>
            </a:ext>
          </a:extLst>
        </xdr:cNvPr>
        <xdr:cNvSpPr/>
      </xdr:nvSpPr>
      <xdr:spPr>
        <a:xfrm>
          <a:off x="4267200" y="3702051"/>
          <a:ext cx="1784350" cy="731520"/>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en-US" sz="1600" b="1" baseline="0"/>
            <a:t>Data Sources</a:t>
          </a:r>
          <a:endParaRPr lang="en-US" sz="1600" b="1"/>
        </a:p>
      </xdr:txBody>
    </xdr:sp>
    <xdr:clientData/>
  </xdr:twoCellAnchor>
  <xdr:twoCellAnchor>
    <xdr:from>
      <xdr:col>3</xdr:col>
      <xdr:colOff>75565</xdr:colOff>
      <xdr:row>13</xdr:row>
      <xdr:rowOff>174625</xdr:rowOff>
    </xdr:from>
    <xdr:to>
      <xdr:col>6</xdr:col>
      <xdr:colOff>315595</xdr:colOff>
      <xdr:row>17</xdr:row>
      <xdr:rowOff>144145</xdr:rowOff>
    </xdr:to>
    <xdr:sp macro="" textlink="">
      <xdr:nvSpPr>
        <xdr:cNvPr id="14" name="Rounded Rectangle 13">
          <a:hlinkClick xmlns:r="http://schemas.openxmlformats.org/officeDocument/2006/relationships" r:id="rId9"/>
          <a:extLst>
            <a:ext uri="{FF2B5EF4-FFF2-40B4-BE49-F238E27FC236}">
              <a16:creationId xmlns:a16="http://schemas.microsoft.com/office/drawing/2014/main" id="{00000000-0008-0000-0000-00000E000000}"/>
            </a:ext>
          </a:extLst>
        </xdr:cNvPr>
        <xdr:cNvSpPr/>
      </xdr:nvSpPr>
      <xdr:spPr>
        <a:xfrm>
          <a:off x="2342515" y="2851150"/>
          <a:ext cx="1783080" cy="731520"/>
        </a:xfrm>
        <a:prstGeom prst="roundRect">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baseline="0"/>
            <a:t>Hierarchies </a:t>
          </a:r>
          <a:endParaRPr lang="en-US" sz="1600" b="1"/>
        </a:p>
      </xdr:txBody>
    </xdr:sp>
    <xdr:clientData/>
  </xdr:twoCellAnchor>
  <xdr:twoCellAnchor>
    <xdr:from>
      <xdr:col>9</xdr:col>
      <xdr:colOff>561975</xdr:colOff>
      <xdr:row>18</xdr:row>
      <xdr:rowOff>73026</xdr:rowOff>
    </xdr:from>
    <xdr:to>
      <xdr:col>12</xdr:col>
      <xdr:colOff>516255</xdr:colOff>
      <xdr:row>22</xdr:row>
      <xdr:rowOff>42546</xdr:rowOff>
    </xdr:to>
    <xdr:sp macro="" textlink="">
      <xdr:nvSpPr>
        <xdr:cNvPr id="15" name="Rounded Rectangle 14">
          <a:hlinkClick xmlns:r="http://schemas.openxmlformats.org/officeDocument/2006/relationships" r:id="rId10"/>
          <a:extLst>
            <a:ext uri="{FF2B5EF4-FFF2-40B4-BE49-F238E27FC236}">
              <a16:creationId xmlns:a16="http://schemas.microsoft.com/office/drawing/2014/main" id="{00000000-0008-0000-0000-00000F000000}"/>
            </a:ext>
          </a:extLst>
        </xdr:cNvPr>
        <xdr:cNvSpPr/>
      </xdr:nvSpPr>
      <xdr:spPr>
        <a:xfrm>
          <a:off x="6200775" y="3702051"/>
          <a:ext cx="1783080" cy="731520"/>
        </a:xfrm>
        <a:prstGeom prst="roundRect">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baseline="0"/>
            <a:t>Detail Row Definitions</a:t>
          </a:r>
          <a:endParaRPr lang="en-US" sz="1600" b="1"/>
        </a:p>
      </xdr:txBody>
    </xdr:sp>
    <xdr:clientData/>
  </xdr:twoCellAnchor>
  <xdr:twoCellAnchor>
    <xdr:from>
      <xdr:col>6</xdr:col>
      <xdr:colOff>457200</xdr:colOff>
      <xdr:row>22</xdr:row>
      <xdr:rowOff>142875</xdr:rowOff>
    </xdr:from>
    <xdr:to>
      <xdr:col>9</xdr:col>
      <xdr:colOff>411480</xdr:colOff>
      <xdr:row>26</xdr:row>
      <xdr:rowOff>112395</xdr:rowOff>
    </xdr:to>
    <xdr:sp macro="" textlink="">
      <xdr:nvSpPr>
        <xdr:cNvPr id="16" name="Rounded Rectangle 14">
          <a:hlinkClick xmlns:r="http://schemas.openxmlformats.org/officeDocument/2006/relationships" r:id="rId11"/>
          <a:extLst>
            <a:ext uri="{FF2B5EF4-FFF2-40B4-BE49-F238E27FC236}">
              <a16:creationId xmlns:a16="http://schemas.microsoft.com/office/drawing/2014/main" id="{D7DAF395-3C4A-4233-9606-EF6A858B258E}"/>
            </a:ext>
          </a:extLst>
        </xdr:cNvPr>
        <xdr:cNvSpPr/>
      </xdr:nvSpPr>
      <xdr:spPr>
        <a:xfrm>
          <a:off x="4267200" y="4533900"/>
          <a:ext cx="1783080" cy="731520"/>
        </a:xfrm>
        <a:prstGeom prst="roundRect">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baseline="0"/>
            <a:t>Perspective Columns</a:t>
          </a:r>
          <a:endParaRPr lang="en-US" sz="1600" b="1"/>
        </a:p>
      </xdr:txBody>
    </xdr:sp>
    <xdr:clientData/>
  </xdr:twoCellAnchor>
  <xdr:twoCellAnchor>
    <xdr:from>
      <xdr:col>3</xdr:col>
      <xdr:colOff>75565</xdr:colOff>
      <xdr:row>22</xdr:row>
      <xdr:rowOff>142875</xdr:rowOff>
    </xdr:from>
    <xdr:to>
      <xdr:col>6</xdr:col>
      <xdr:colOff>315595</xdr:colOff>
      <xdr:row>26</xdr:row>
      <xdr:rowOff>112395</xdr:rowOff>
    </xdr:to>
    <xdr:sp macro="" textlink="">
      <xdr:nvSpPr>
        <xdr:cNvPr id="17" name="Rounded Rectangle 14">
          <a:hlinkClick xmlns:r="http://schemas.openxmlformats.org/officeDocument/2006/relationships" r:id="rId12"/>
          <a:extLst>
            <a:ext uri="{FF2B5EF4-FFF2-40B4-BE49-F238E27FC236}">
              <a16:creationId xmlns:a16="http://schemas.microsoft.com/office/drawing/2014/main" id="{A84AF378-BF22-4EC2-BB83-8EC35270DE23}"/>
            </a:ext>
          </a:extLst>
        </xdr:cNvPr>
        <xdr:cNvSpPr/>
      </xdr:nvSpPr>
      <xdr:spPr>
        <a:xfrm>
          <a:off x="2342515" y="4533900"/>
          <a:ext cx="1783080" cy="731520"/>
        </a:xfrm>
        <a:prstGeom prst="roundRect">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baseline="0"/>
            <a:t>Perspective Measures</a:t>
          </a:r>
          <a:endParaRPr lang="en-US" sz="1600" b="1"/>
        </a:p>
      </xdr:txBody>
    </xdr:sp>
    <xdr:clientData/>
  </xdr:twoCellAnchor>
  <xdr:twoCellAnchor>
    <xdr:from>
      <xdr:col>9</xdr:col>
      <xdr:colOff>561975</xdr:colOff>
      <xdr:row>9</xdr:row>
      <xdr:rowOff>88900</xdr:rowOff>
    </xdr:from>
    <xdr:to>
      <xdr:col>12</xdr:col>
      <xdr:colOff>517525</xdr:colOff>
      <xdr:row>13</xdr:row>
      <xdr:rowOff>58420</xdr:rowOff>
    </xdr:to>
    <xdr:sp macro="" textlink="">
      <xdr:nvSpPr>
        <xdr:cNvPr id="18" name="Rounded Rectangle 14">
          <a:hlinkClick xmlns:r="http://schemas.openxmlformats.org/officeDocument/2006/relationships" r:id="rId13"/>
          <a:extLst>
            <a:ext uri="{FF2B5EF4-FFF2-40B4-BE49-F238E27FC236}">
              <a16:creationId xmlns:a16="http://schemas.microsoft.com/office/drawing/2014/main" id="{0C02A648-5CD9-4DC8-BD31-F9452061BDA3}"/>
            </a:ext>
          </a:extLst>
        </xdr:cNvPr>
        <xdr:cNvSpPr/>
      </xdr:nvSpPr>
      <xdr:spPr>
        <a:xfrm>
          <a:off x="6200775" y="2003425"/>
          <a:ext cx="1784350" cy="731520"/>
        </a:xfrm>
        <a:prstGeom prst="roundRect">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baseline="0"/>
            <a:t>Partitions</a:t>
          </a:r>
          <a:endParaRPr lang="en-US" sz="1600" b="1"/>
        </a:p>
      </xdr:txBody>
    </xdr:sp>
    <xdr:clientData/>
  </xdr:twoCellAnchor>
  <xdr:twoCellAnchor editAs="oneCell">
    <xdr:from>
      <xdr:col>1</xdr:col>
      <xdr:colOff>0</xdr:colOff>
      <xdr:row>27</xdr:row>
      <xdr:rowOff>92707</xdr:rowOff>
    </xdr:from>
    <xdr:to>
      <xdr:col>2</xdr:col>
      <xdr:colOff>476250</xdr:colOff>
      <xdr:row>31</xdr:row>
      <xdr:rowOff>32669</xdr:rowOff>
    </xdr:to>
    <xdr:pic>
      <xdr:nvPicPr>
        <xdr:cNvPr id="20" name="Picture 19">
          <a:hlinkClick xmlns:r="http://schemas.openxmlformats.org/officeDocument/2006/relationships" r:id="rId14"/>
          <a:extLst>
            <a:ext uri="{FF2B5EF4-FFF2-40B4-BE49-F238E27FC236}">
              <a16:creationId xmlns:a16="http://schemas.microsoft.com/office/drawing/2014/main" id="{7446DEB4-9622-4F53-8929-1EE32244D1C7}"/>
            </a:ext>
          </a:extLst>
        </xdr:cNvPr>
        <xdr:cNvPicPr>
          <a:picLocks noChangeAspect="1"/>
        </xdr:cNvPicPr>
      </xdr:nvPicPr>
      <xdr:blipFill>
        <a:blip xmlns:r="http://schemas.openxmlformats.org/officeDocument/2006/relationships" r:embed="rId15" cstate="print">
          <a:extLst>
            <a:ext uri="{28A0092B-C50C-407E-A947-70E740481C1C}">
              <a14:useLocalDpi xmlns:a14="http://schemas.microsoft.com/office/drawing/2010/main" val="0"/>
            </a:ext>
          </a:extLst>
        </a:blip>
        <a:stretch>
          <a:fillRect/>
        </a:stretch>
      </xdr:blipFill>
      <xdr:spPr>
        <a:xfrm>
          <a:off x="333375" y="5436232"/>
          <a:ext cx="1800225" cy="701962"/>
        </a:xfrm>
        <a:prstGeom prst="rect">
          <a:avLst/>
        </a:prstGeom>
      </xdr:spPr>
    </xdr:pic>
    <xdr:clientData/>
  </xdr:twoCellAnchor>
  <xdr:twoCellAnchor>
    <xdr:from>
      <xdr:col>1</xdr:col>
      <xdr:colOff>76200</xdr:colOff>
      <xdr:row>22</xdr:row>
      <xdr:rowOff>142875</xdr:rowOff>
    </xdr:from>
    <xdr:to>
      <xdr:col>2</xdr:col>
      <xdr:colOff>535305</xdr:colOff>
      <xdr:row>26</xdr:row>
      <xdr:rowOff>112395</xdr:rowOff>
    </xdr:to>
    <xdr:sp macro="" textlink="">
      <xdr:nvSpPr>
        <xdr:cNvPr id="19" name="Rounded Rectangle 13">
          <a:hlinkClick xmlns:r="http://schemas.openxmlformats.org/officeDocument/2006/relationships" r:id="rId16"/>
          <a:extLst>
            <a:ext uri="{FF2B5EF4-FFF2-40B4-BE49-F238E27FC236}">
              <a16:creationId xmlns:a16="http://schemas.microsoft.com/office/drawing/2014/main" id="{AC357B66-1048-4C84-8A49-4CD653F735E1}"/>
            </a:ext>
          </a:extLst>
        </xdr:cNvPr>
        <xdr:cNvSpPr/>
      </xdr:nvSpPr>
      <xdr:spPr>
        <a:xfrm>
          <a:off x="409575" y="4533900"/>
          <a:ext cx="1783080" cy="73152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baseline="0"/>
            <a:t>M Expressions </a:t>
          </a:r>
          <a:endParaRPr lang="en-US" sz="1600" b="1"/>
        </a:p>
      </xdr:txBody>
    </xdr:sp>
    <xdr:clientData/>
  </xdr:twoCellAnchor>
  <xdr:twoCellAnchor>
    <xdr:from>
      <xdr:col>5</xdr:col>
      <xdr:colOff>38100</xdr:colOff>
      <xdr:row>0</xdr:row>
      <xdr:rowOff>57150</xdr:rowOff>
    </xdr:from>
    <xdr:to>
      <xdr:col>11</xdr:col>
      <xdr:colOff>581025</xdr:colOff>
      <xdr:row>1</xdr:row>
      <xdr:rowOff>285750</xdr:rowOff>
    </xdr:to>
    <xdr:sp macro="" textlink="">
      <xdr:nvSpPr>
        <xdr:cNvPr id="12" name="TextBox 11">
          <a:extLst>
            <a:ext uri="{FF2B5EF4-FFF2-40B4-BE49-F238E27FC236}">
              <a16:creationId xmlns:a16="http://schemas.microsoft.com/office/drawing/2014/main" id="{8486E28F-AE24-406A-A643-F8C67868D6A6}"/>
            </a:ext>
          </a:extLst>
        </xdr:cNvPr>
        <xdr:cNvSpPr txBox="1"/>
      </xdr:nvSpPr>
      <xdr:spPr>
        <a:xfrm>
          <a:off x="3238500" y="57150"/>
          <a:ext cx="4200525" cy="352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000" b="1"/>
            <a:t>Tabular Model Schema Reference</a:t>
          </a:r>
        </a:p>
      </xdr:txBody>
    </xdr:sp>
    <xdr:clientData/>
  </xdr:twoCellAnchor>
  <xdr:twoCellAnchor>
    <xdr:from>
      <xdr:col>5</xdr:col>
      <xdr:colOff>47624</xdr:colOff>
      <xdr:row>2</xdr:row>
      <xdr:rowOff>0</xdr:rowOff>
    </xdr:from>
    <xdr:to>
      <xdr:col>11</xdr:col>
      <xdr:colOff>38099</xdr:colOff>
      <xdr:row>2</xdr:row>
      <xdr:rowOff>257175</xdr:rowOff>
    </xdr:to>
    <xdr:sp macro="" textlink="TabularModel!C4">
      <xdr:nvSpPr>
        <xdr:cNvPr id="13" name="TextBox 12">
          <a:extLst>
            <a:ext uri="{FF2B5EF4-FFF2-40B4-BE49-F238E27FC236}">
              <a16:creationId xmlns:a16="http://schemas.microsoft.com/office/drawing/2014/main" id="{75FE1A57-4E81-4EC6-9A8E-49D7038F69BE}"/>
            </a:ext>
          </a:extLst>
        </xdr:cNvPr>
        <xdr:cNvSpPr txBox="1"/>
      </xdr:nvSpPr>
      <xdr:spPr>
        <a:xfrm>
          <a:off x="3248024" y="419100"/>
          <a:ext cx="3648075" cy="257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fld id="{74F83153-558D-44FF-8FE1-488CD1F719D2}" type="TxLink">
            <a:rPr lang="en-US" sz="1300" b="1" i="0" u="none" strike="noStrike">
              <a:solidFill>
                <a:sysClr val="windowText" lastClr="000000"/>
              </a:solidFill>
              <a:latin typeface="Calibri"/>
              <a:cs typeface="Calibri"/>
            </a:rPr>
            <a:pPr/>
            <a:t>Last metadata refresh: 6/26/2018 4:20 PM</a:t>
          </a:fld>
          <a:endParaRPr lang="en-US" sz="1300" b="1">
            <a:solidFill>
              <a:sysClr val="windowText" lastClr="000000"/>
            </a:solidFill>
          </a:endParaRPr>
        </a:p>
      </xdr:txBody>
    </xdr:sp>
    <xdr:clientData/>
  </xdr:twoCellAnchor>
  <xdr:twoCellAnchor>
    <xdr:from>
      <xdr:col>6</xdr:col>
      <xdr:colOff>457200</xdr:colOff>
      <xdr:row>9</xdr:row>
      <xdr:rowOff>88900</xdr:rowOff>
    </xdr:from>
    <xdr:to>
      <xdr:col>9</xdr:col>
      <xdr:colOff>411480</xdr:colOff>
      <xdr:row>13</xdr:row>
      <xdr:rowOff>58420</xdr:rowOff>
    </xdr:to>
    <xdr:sp macro="" textlink="">
      <xdr:nvSpPr>
        <xdr:cNvPr id="21" name="Rounded Rectangle 7">
          <a:hlinkClick xmlns:r="http://schemas.openxmlformats.org/officeDocument/2006/relationships" r:id="rId17"/>
          <a:extLst>
            <a:ext uri="{FF2B5EF4-FFF2-40B4-BE49-F238E27FC236}">
              <a16:creationId xmlns:a16="http://schemas.microsoft.com/office/drawing/2014/main" id="{336D03AE-4E49-45E0-B843-9319B9E48532}"/>
            </a:ext>
          </a:extLst>
        </xdr:cNvPr>
        <xdr:cNvSpPr/>
      </xdr:nvSpPr>
      <xdr:spPr>
        <a:xfrm>
          <a:off x="4267200" y="2003425"/>
          <a:ext cx="1783080" cy="731520"/>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en-US" sz="1600" b="1" baseline="0"/>
            <a:t>Roles</a:t>
          </a:r>
          <a:endParaRPr lang="en-US" sz="1600" b="1"/>
        </a:p>
      </xdr:txBody>
    </xdr:sp>
    <xdr:clientData/>
  </xdr:twoCellAnchor>
  <xdr:twoCellAnchor>
    <xdr:from>
      <xdr:col>3</xdr:col>
      <xdr:colOff>75565</xdr:colOff>
      <xdr:row>18</xdr:row>
      <xdr:rowOff>73026</xdr:rowOff>
    </xdr:from>
    <xdr:to>
      <xdr:col>6</xdr:col>
      <xdr:colOff>315595</xdr:colOff>
      <xdr:row>22</xdr:row>
      <xdr:rowOff>42546</xdr:rowOff>
    </xdr:to>
    <xdr:sp macro="" textlink="">
      <xdr:nvSpPr>
        <xdr:cNvPr id="22" name="Rounded Rectangle 13">
          <a:hlinkClick xmlns:r="http://schemas.openxmlformats.org/officeDocument/2006/relationships" r:id="rId18"/>
          <a:extLst>
            <a:ext uri="{FF2B5EF4-FFF2-40B4-BE49-F238E27FC236}">
              <a16:creationId xmlns:a16="http://schemas.microsoft.com/office/drawing/2014/main" id="{5387B9C2-3043-4E0D-8EB6-E9ACCC8C3AA0}"/>
            </a:ext>
          </a:extLst>
        </xdr:cNvPr>
        <xdr:cNvSpPr/>
      </xdr:nvSpPr>
      <xdr:spPr>
        <a:xfrm>
          <a:off x="2342515" y="3702051"/>
          <a:ext cx="1783080" cy="731520"/>
        </a:xfrm>
        <a:prstGeom prst="roundRect">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baseline="0"/>
            <a:t>Hierarchy Levels</a:t>
          </a:r>
          <a:endParaRPr lang="en-US" sz="1600" b="1"/>
        </a:p>
      </xdr:txBody>
    </xdr:sp>
    <xdr:clientData/>
  </xdr:twoCellAnchor>
  <xdr:twoCellAnchor>
    <xdr:from>
      <xdr:col>1</xdr:col>
      <xdr:colOff>76200</xdr:colOff>
      <xdr:row>5</xdr:row>
      <xdr:rowOff>12700</xdr:rowOff>
    </xdr:from>
    <xdr:to>
      <xdr:col>2</xdr:col>
      <xdr:colOff>535305</xdr:colOff>
      <xdr:row>8</xdr:row>
      <xdr:rowOff>172720</xdr:rowOff>
    </xdr:to>
    <xdr:sp macro="" textlink="">
      <xdr:nvSpPr>
        <xdr:cNvPr id="23" name="Rounded Rectangle 13">
          <a:hlinkClick xmlns:r="http://schemas.openxmlformats.org/officeDocument/2006/relationships" r:id="rId19"/>
          <a:extLst>
            <a:ext uri="{FF2B5EF4-FFF2-40B4-BE49-F238E27FC236}">
              <a16:creationId xmlns:a16="http://schemas.microsoft.com/office/drawing/2014/main" id="{577A00A3-5FFC-4872-9435-55B036F5CFF8}"/>
            </a:ext>
          </a:extLst>
        </xdr:cNvPr>
        <xdr:cNvSpPr/>
      </xdr:nvSpPr>
      <xdr:spPr>
        <a:xfrm>
          <a:off x="409575" y="1165225"/>
          <a:ext cx="1783080" cy="731520"/>
        </a:xfrm>
        <a:prstGeom prst="roundRect">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baseline="0"/>
            <a:t>Model Overview</a:t>
          </a:r>
          <a:endParaRPr lang="en-US" sz="1600" b="1"/>
        </a:p>
      </xdr:txBody>
    </xdr:sp>
    <xdr:clientData/>
  </xdr:twoCellAnchor>
  <xdr:twoCellAnchor>
    <xdr:from>
      <xdr:col>3</xdr:col>
      <xdr:colOff>75565</xdr:colOff>
      <xdr:row>5</xdr:row>
      <xdr:rowOff>12700</xdr:rowOff>
    </xdr:from>
    <xdr:to>
      <xdr:col>6</xdr:col>
      <xdr:colOff>315595</xdr:colOff>
      <xdr:row>8</xdr:row>
      <xdr:rowOff>172720</xdr:rowOff>
    </xdr:to>
    <xdr:sp macro="" textlink="">
      <xdr:nvSpPr>
        <xdr:cNvPr id="24" name="Rounded Rectangle 13">
          <a:hlinkClick xmlns:r="http://schemas.openxmlformats.org/officeDocument/2006/relationships" r:id="rId20"/>
          <a:extLst>
            <a:ext uri="{FF2B5EF4-FFF2-40B4-BE49-F238E27FC236}">
              <a16:creationId xmlns:a16="http://schemas.microsoft.com/office/drawing/2014/main" id="{2FB6D8E9-ED1E-4C72-8146-365C4098B93D}"/>
            </a:ext>
          </a:extLst>
        </xdr:cNvPr>
        <xdr:cNvSpPr/>
      </xdr:nvSpPr>
      <xdr:spPr>
        <a:xfrm>
          <a:off x="2342515" y="1165225"/>
          <a:ext cx="1783080" cy="731520"/>
        </a:xfrm>
        <a:prstGeom prst="roundRect">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baseline="0"/>
            <a:t>Model Analysis</a:t>
          </a:r>
          <a:endParaRPr lang="en-US" sz="1600" b="1"/>
        </a:p>
      </xdr:txBody>
    </xdr:sp>
    <xdr:clientData/>
  </xdr:twoCellAnchor>
  <xdr:twoCellAnchor>
    <xdr:from>
      <xdr:col>1</xdr:col>
      <xdr:colOff>76200</xdr:colOff>
      <xdr:row>18</xdr:row>
      <xdr:rowOff>73026</xdr:rowOff>
    </xdr:from>
    <xdr:to>
      <xdr:col>2</xdr:col>
      <xdr:colOff>535305</xdr:colOff>
      <xdr:row>22</xdr:row>
      <xdr:rowOff>42546</xdr:rowOff>
    </xdr:to>
    <xdr:sp macro="" textlink="">
      <xdr:nvSpPr>
        <xdr:cNvPr id="25" name="Rounded Rectangle 13">
          <a:hlinkClick xmlns:r="http://schemas.openxmlformats.org/officeDocument/2006/relationships" r:id="rId21"/>
          <a:extLst>
            <a:ext uri="{FF2B5EF4-FFF2-40B4-BE49-F238E27FC236}">
              <a16:creationId xmlns:a16="http://schemas.microsoft.com/office/drawing/2014/main" id="{5E1E7865-0F9D-4FF3-B80C-91265A64F27B}"/>
            </a:ext>
          </a:extLst>
        </xdr:cNvPr>
        <xdr:cNvSpPr/>
      </xdr:nvSpPr>
      <xdr:spPr>
        <a:xfrm>
          <a:off x="409575" y="3702051"/>
          <a:ext cx="1783080" cy="731520"/>
        </a:xfrm>
        <a:prstGeom prst="roundRect">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baseline="0"/>
            <a:t>Translations</a:t>
          </a:r>
          <a:endParaRPr lang="en-US" sz="1600" b="1"/>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66675</xdr:colOff>
      <xdr:row>0</xdr:row>
      <xdr:rowOff>123825</xdr:rowOff>
    </xdr:from>
    <xdr:to>
      <xdr:col>2</xdr:col>
      <xdr:colOff>219075</xdr:colOff>
      <xdr:row>2</xdr:row>
      <xdr:rowOff>161524</xdr:rowOff>
    </xdr:to>
    <xdr:pic>
      <xdr:nvPicPr>
        <xdr:cNvPr id="3" name="Picture 2">
          <a:hlinkClick xmlns:r="http://schemas.openxmlformats.org/officeDocument/2006/relationships" r:id="rId1"/>
          <a:extLst>
            <a:ext uri="{FF2B5EF4-FFF2-40B4-BE49-F238E27FC236}">
              <a16:creationId xmlns:a16="http://schemas.microsoft.com/office/drawing/2014/main" id="{90632EBC-7B58-470B-93F7-4C5148C0E1C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123825"/>
          <a:ext cx="1371600" cy="418699"/>
        </a:xfrm>
        <a:prstGeom prst="rect">
          <a:avLst/>
        </a:prstGeom>
      </xdr:spPr>
    </xdr:pic>
    <xdr:clientData/>
  </xdr:twoCellAnchor>
  <xdr:twoCellAnchor editAs="absolute">
    <xdr:from>
      <xdr:col>0</xdr:col>
      <xdr:colOff>85725</xdr:colOff>
      <xdr:row>4</xdr:row>
      <xdr:rowOff>9526</xdr:rowOff>
    </xdr:from>
    <xdr:to>
      <xdr:col>2</xdr:col>
      <xdr:colOff>476250</xdr:colOff>
      <xdr:row>15</xdr:row>
      <xdr:rowOff>142876</xdr:rowOff>
    </xdr:to>
    <mc:AlternateContent xmlns:mc="http://schemas.openxmlformats.org/markup-compatibility/2006" xmlns:sle15="http://schemas.microsoft.com/office/drawing/2012/slicer">
      <mc:Choice Requires="sle15">
        <xdr:graphicFrame macro="">
          <xdr:nvGraphicFramePr>
            <xdr:cNvPr id="2" name="Role 1">
              <a:extLst>
                <a:ext uri="{FF2B5EF4-FFF2-40B4-BE49-F238E27FC236}">
                  <a16:creationId xmlns:a16="http://schemas.microsoft.com/office/drawing/2014/main" id="{285025A4-9074-429D-A723-F4C551E46222}"/>
                </a:ext>
              </a:extLst>
            </xdr:cNvPr>
            <xdr:cNvGraphicFramePr/>
          </xdr:nvGraphicFramePr>
          <xdr:xfrm>
            <a:off x="0" y="0"/>
            <a:ext cx="0" cy="0"/>
          </xdr:xfrm>
          <a:graphic>
            <a:graphicData uri="http://schemas.microsoft.com/office/drawing/2010/slicer">
              <sle:slicer xmlns:sle="http://schemas.microsoft.com/office/drawing/2010/slicer" name="Role 1"/>
            </a:graphicData>
          </a:graphic>
        </xdr:graphicFrame>
      </mc:Choice>
      <mc:Fallback xmlns="">
        <xdr:sp macro="" textlink="">
          <xdr:nvSpPr>
            <xdr:cNvPr id="0" name=""/>
            <xdr:cNvSpPr>
              <a:spLocks noTextEdit="1"/>
            </xdr:cNvSpPr>
          </xdr:nvSpPr>
          <xdr:spPr>
            <a:xfrm>
              <a:off x="85725" y="695326"/>
              <a:ext cx="1609725" cy="22288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66675</xdr:colOff>
      <xdr:row>0</xdr:row>
      <xdr:rowOff>161925</xdr:rowOff>
    </xdr:from>
    <xdr:to>
      <xdr:col>2</xdr:col>
      <xdr:colOff>219075</xdr:colOff>
      <xdr:row>3</xdr:row>
      <xdr:rowOff>9124</xdr:rowOff>
    </xdr:to>
    <xdr:pic>
      <xdr:nvPicPr>
        <xdr:cNvPr id="3" name="Picture 2">
          <a:hlinkClick xmlns:r="http://schemas.openxmlformats.org/officeDocument/2006/relationships" r:id="rId1"/>
          <a:extLst>
            <a:ext uri="{FF2B5EF4-FFF2-40B4-BE49-F238E27FC236}">
              <a16:creationId xmlns:a16="http://schemas.microsoft.com/office/drawing/2014/main" id="{FBD31DAC-C882-4B9B-8AA4-5C32D9CE4CC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161925"/>
          <a:ext cx="1371600" cy="418699"/>
        </a:xfrm>
        <a:prstGeom prst="rect">
          <a:avLst/>
        </a:prstGeom>
      </xdr:spPr>
    </xdr:pic>
    <xdr:clientData/>
  </xdr:twoCellAnchor>
  <xdr:twoCellAnchor editAs="absolute">
    <xdr:from>
      <xdr:col>0</xdr:col>
      <xdr:colOff>28575</xdr:colOff>
      <xdr:row>4</xdr:row>
      <xdr:rowOff>1</xdr:rowOff>
    </xdr:from>
    <xdr:to>
      <xdr:col>2</xdr:col>
      <xdr:colOff>638175</xdr:colOff>
      <xdr:row>12</xdr:row>
      <xdr:rowOff>171451</xdr:rowOff>
    </xdr:to>
    <mc:AlternateContent xmlns:mc="http://schemas.openxmlformats.org/markup-compatibility/2006" xmlns:sle15="http://schemas.microsoft.com/office/drawing/2012/slicer">
      <mc:Choice Requires="sle15">
        <xdr:graphicFrame macro="">
          <xdr:nvGraphicFramePr>
            <xdr:cNvPr id="2" name="Role">
              <a:extLst>
                <a:ext uri="{FF2B5EF4-FFF2-40B4-BE49-F238E27FC236}">
                  <a16:creationId xmlns:a16="http://schemas.microsoft.com/office/drawing/2014/main" id="{DCD1D339-CFE5-4321-BC1E-8A37AAD4DFBE}"/>
                </a:ext>
              </a:extLst>
            </xdr:cNvPr>
            <xdr:cNvGraphicFramePr/>
          </xdr:nvGraphicFramePr>
          <xdr:xfrm>
            <a:off x="0" y="0"/>
            <a:ext cx="0" cy="0"/>
          </xdr:xfrm>
          <a:graphic>
            <a:graphicData uri="http://schemas.microsoft.com/office/drawing/2010/slicer">
              <sle:slicer xmlns:sle="http://schemas.microsoft.com/office/drawing/2010/slicer" name="Role"/>
            </a:graphicData>
          </a:graphic>
        </xdr:graphicFrame>
      </mc:Choice>
      <mc:Fallback xmlns="">
        <xdr:sp macro="" textlink="">
          <xdr:nvSpPr>
            <xdr:cNvPr id="0" name=""/>
            <xdr:cNvSpPr>
              <a:spLocks noTextEdit="1"/>
            </xdr:cNvSpPr>
          </xdr:nvSpPr>
          <xdr:spPr>
            <a:xfrm>
              <a:off x="28575" y="762001"/>
              <a:ext cx="1828800" cy="16954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1</xdr:row>
      <xdr:rowOff>38100</xdr:rowOff>
    </xdr:from>
    <xdr:to>
      <xdr:col>2</xdr:col>
      <xdr:colOff>152400</xdr:colOff>
      <xdr:row>3</xdr:row>
      <xdr:rowOff>75799</xdr:rowOff>
    </xdr:to>
    <xdr:pic>
      <xdr:nvPicPr>
        <xdr:cNvPr id="3" name="Picture 2">
          <a:hlinkClick xmlns:r="http://schemas.openxmlformats.org/officeDocument/2006/relationships" r:id="rId1"/>
          <a:extLst>
            <a:ext uri="{FF2B5EF4-FFF2-40B4-BE49-F238E27FC236}">
              <a16:creationId xmlns:a16="http://schemas.microsoft.com/office/drawing/2014/main" id="{BA4E8BCE-BB1E-4DE1-899B-FDF87722A2F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228600"/>
          <a:ext cx="1371600" cy="418699"/>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absolute">
    <xdr:from>
      <xdr:col>0</xdr:col>
      <xdr:colOff>123825</xdr:colOff>
      <xdr:row>4</xdr:row>
      <xdr:rowOff>9525</xdr:rowOff>
    </xdr:from>
    <xdr:to>
      <xdr:col>2</xdr:col>
      <xdr:colOff>438150</xdr:colOff>
      <xdr:row>9</xdr:row>
      <xdr:rowOff>0</xdr:rowOff>
    </xdr:to>
    <mc:AlternateContent xmlns:mc="http://schemas.openxmlformats.org/markup-compatibility/2006" xmlns:sle15="http://schemas.microsoft.com/office/drawing/2012/slicer">
      <mc:Choice Requires="sle15">
        <xdr:graphicFrame macro="">
          <xdr:nvGraphicFramePr>
            <xdr:cNvPr id="3" name="Perspective">
              <a:extLst>
                <a:ext uri="{FF2B5EF4-FFF2-40B4-BE49-F238E27FC236}">
                  <a16:creationId xmlns:a16="http://schemas.microsoft.com/office/drawing/2014/main" id="{20271E14-9390-44AE-AE86-A1991D7B6372}"/>
                </a:ext>
              </a:extLst>
            </xdr:cNvPr>
            <xdr:cNvGraphicFramePr/>
          </xdr:nvGraphicFramePr>
          <xdr:xfrm>
            <a:off x="0" y="0"/>
            <a:ext cx="0" cy="0"/>
          </xdr:xfrm>
          <a:graphic>
            <a:graphicData uri="http://schemas.microsoft.com/office/drawing/2010/slicer">
              <sle:slicer xmlns:sle="http://schemas.microsoft.com/office/drawing/2010/slicer" name="Perspective"/>
            </a:graphicData>
          </a:graphic>
        </xdr:graphicFrame>
      </mc:Choice>
      <mc:Fallback xmlns="">
        <xdr:sp macro="" textlink="">
          <xdr:nvSpPr>
            <xdr:cNvPr id="0" name=""/>
            <xdr:cNvSpPr>
              <a:spLocks noTextEdit="1"/>
            </xdr:cNvSpPr>
          </xdr:nvSpPr>
          <xdr:spPr>
            <a:xfrm>
              <a:off x="123825" y="771525"/>
              <a:ext cx="1533525" cy="94297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0</xdr:col>
      <xdr:colOff>171450</xdr:colOff>
      <xdr:row>0</xdr:row>
      <xdr:rowOff>133350</xdr:rowOff>
    </xdr:from>
    <xdr:to>
      <xdr:col>2</xdr:col>
      <xdr:colOff>323850</xdr:colOff>
      <xdr:row>2</xdr:row>
      <xdr:rowOff>171049</xdr:rowOff>
    </xdr:to>
    <xdr:pic>
      <xdr:nvPicPr>
        <xdr:cNvPr id="4" name="Picture 3">
          <a:hlinkClick xmlns:r="http://schemas.openxmlformats.org/officeDocument/2006/relationships" r:id="rId1"/>
          <a:extLst>
            <a:ext uri="{FF2B5EF4-FFF2-40B4-BE49-F238E27FC236}">
              <a16:creationId xmlns:a16="http://schemas.microsoft.com/office/drawing/2014/main" id="{87D419C4-E5E6-41B4-9BA4-49CDE3A9AE5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1450" y="133350"/>
          <a:ext cx="1371600" cy="418699"/>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absolute">
    <xdr:from>
      <xdr:col>0</xdr:col>
      <xdr:colOff>104775</xdr:colOff>
      <xdr:row>4</xdr:row>
      <xdr:rowOff>104775</xdr:rowOff>
    </xdr:from>
    <xdr:to>
      <xdr:col>2</xdr:col>
      <xdr:colOff>438150</xdr:colOff>
      <xdr:row>9</xdr:row>
      <xdr:rowOff>133350</xdr:rowOff>
    </xdr:to>
    <mc:AlternateContent xmlns:mc="http://schemas.openxmlformats.org/markup-compatibility/2006" xmlns:sle15="http://schemas.microsoft.com/office/drawing/2012/slicer">
      <mc:Choice Requires="sle15">
        <xdr:graphicFrame macro="">
          <xdr:nvGraphicFramePr>
            <xdr:cNvPr id="3" name="Perspective 1">
              <a:extLst>
                <a:ext uri="{FF2B5EF4-FFF2-40B4-BE49-F238E27FC236}">
                  <a16:creationId xmlns:a16="http://schemas.microsoft.com/office/drawing/2014/main" id="{048C1AC1-C52B-402C-9296-A3BFD3D62368}"/>
                </a:ext>
              </a:extLst>
            </xdr:cNvPr>
            <xdr:cNvGraphicFramePr/>
          </xdr:nvGraphicFramePr>
          <xdr:xfrm>
            <a:off x="0" y="0"/>
            <a:ext cx="0" cy="0"/>
          </xdr:xfrm>
          <a:graphic>
            <a:graphicData uri="http://schemas.microsoft.com/office/drawing/2010/slicer">
              <sle:slicer xmlns:sle="http://schemas.microsoft.com/office/drawing/2010/slicer" name="Perspective 1"/>
            </a:graphicData>
          </a:graphic>
        </xdr:graphicFrame>
      </mc:Choice>
      <mc:Fallback xmlns="">
        <xdr:sp macro="" textlink="">
          <xdr:nvSpPr>
            <xdr:cNvPr id="0" name=""/>
            <xdr:cNvSpPr>
              <a:spLocks noTextEdit="1"/>
            </xdr:cNvSpPr>
          </xdr:nvSpPr>
          <xdr:spPr>
            <a:xfrm>
              <a:off x="104775" y="866775"/>
              <a:ext cx="1552575" cy="98107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0</xdr:col>
      <xdr:colOff>171450</xdr:colOff>
      <xdr:row>0</xdr:row>
      <xdr:rowOff>142875</xdr:rowOff>
    </xdr:from>
    <xdr:to>
      <xdr:col>2</xdr:col>
      <xdr:colOff>323850</xdr:colOff>
      <xdr:row>2</xdr:row>
      <xdr:rowOff>180574</xdr:rowOff>
    </xdr:to>
    <xdr:pic>
      <xdr:nvPicPr>
        <xdr:cNvPr id="4" name="Picture 3">
          <a:hlinkClick xmlns:r="http://schemas.openxmlformats.org/officeDocument/2006/relationships" r:id="rId1"/>
          <a:extLst>
            <a:ext uri="{FF2B5EF4-FFF2-40B4-BE49-F238E27FC236}">
              <a16:creationId xmlns:a16="http://schemas.microsoft.com/office/drawing/2014/main" id="{F134F021-C120-476F-8D2E-A34F1CA1C39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1450" y="142875"/>
          <a:ext cx="1371600" cy="418699"/>
        </a:xfrm>
        <a:prstGeom prst="rect">
          <a:avLst/>
        </a:prstGeom>
      </xdr:spPr>
    </xdr:pic>
    <xdr:clientData/>
  </xdr:twoCellAnchor>
  <xdr:twoCellAnchor editAs="absolute">
    <xdr:from>
      <xdr:col>0</xdr:col>
      <xdr:colOff>104775</xdr:colOff>
      <xdr:row>10</xdr:row>
      <xdr:rowOff>28575</xdr:rowOff>
    </xdr:from>
    <xdr:to>
      <xdr:col>2</xdr:col>
      <xdr:colOff>438150</xdr:colOff>
      <xdr:row>23</xdr:row>
      <xdr:rowOff>76200</xdr:rowOff>
    </xdr:to>
    <mc:AlternateContent xmlns:mc="http://schemas.openxmlformats.org/markup-compatibility/2006" xmlns:sle15="http://schemas.microsoft.com/office/drawing/2012/slicer">
      <mc:Choice Requires="sle15">
        <xdr:graphicFrame macro="">
          <xdr:nvGraphicFramePr>
            <xdr:cNvPr id="2" name="Table Name 5">
              <a:extLst>
                <a:ext uri="{FF2B5EF4-FFF2-40B4-BE49-F238E27FC236}">
                  <a16:creationId xmlns:a16="http://schemas.microsoft.com/office/drawing/2014/main" id="{C6D3CACB-E944-483B-86D6-091C0680BA47}"/>
                </a:ext>
              </a:extLst>
            </xdr:cNvPr>
            <xdr:cNvGraphicFramePr/>
          </xdr:nvGraphicFramePr>
          <xdr:xfrm>
            <a:off x="0" y="0"/>
            <a:ext cx="0" cy="0"/>
          </xdr:xfrm>
          <a:graphic>
            <a:graphicData uri="http://schemas.microsoft.com/office/drawing/2010/slicer">
              <sle:slicer xmlns:sle="http://schemas.microsoft.com/office/drawing/2010/slicer" name="Table Name 5"/>
            </a:graphicData>
          </a:graphic>
        </xdr:graphicFrame>
      </mc:Choice>
      <mc:Fallback xmlns="">
        <xdr:sp macro="" textlink="">
          <xdr:nvSpPr>
            <xdr:cNvPr id="0" name=""/>
            <xdr:cNvSpPr>
              <a:spLocks noTextEdit="1"/>
            </xdr:cNvSpPr>
          </xdr:nvSpPr>
          <xdr:spPr>
            <a:xfrm>
              <a:off x="104775" y="1933575"/>
              <a:ext cx="1552575"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85725</xdr:colOff>
      <xdr:row>0</xdr:row>
      <xdr:rowOff>161925</xdr:rowOff>
    </xdr:from>
    <xdr:to>
      <xdr:col>2</xdr:col>
      <xdr:colOff>238125</xdr:colOff>
      <xdr:row>3</xdr:row>
      <xdr:rowOff>9124</xdr:rowOff>
    </xdr:to>
    <xdr:pic>
      <xdr:nvPicPr>
        <xdr:cNvPr id="3" name="Picture 2">
          <a:hlinkClick xmlns:r="http://schemas.openxmlformats.org/officeDocument/2006/relationships" r:id="rId1"/>
          <a:extLst>
            <a:ext uri="{FF2B5EF4-FFF2-40B4-BE49-F238E27FC236}">
              <a16:creationId xmlns:a16="http://schemas.microsoft.com/office/drawing/2014/main" id="{AFFAA69A-6681-4B67-9A75-1317A80A2E3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5725" y="161925"/>
          <a:ext cx="1371600" cy="418699"/>
        </a:xfrm>
        <a:prstGeom prst="rect">
          <a:avLst/>
        </a:prstGeom>
      </xdr:spPr>
    </xdr:pic>
    <xdr:clientData/>
  </xdr:twoCellAnchor>
  <xdr:twoCellAnchor editAs="absolute">
    <xdr:from>
      <xdr:col>0</xdr:col>
      <xdr:colOff>114300</xdr:colOff>
      <xdr:row>3</xdr:row>
      <xdr:rowOff>171450</xdr:rowOff>
    </xdr:from>
    <xdr:to>
      <xdr:col>2</xdr:col>
      <xdr:colOff>457200</xdr:colOff>
      <xdr:row>15</xdr:row>
      <xdr:rowOff>123825</xdr:rowOff>
    </xdr:to>
    <mc:AlternateContent xmlns:mc="http://schemas.openxmlformats.org/markup-compatibility/2006" xmlns:sle15="http://schemas.microsoft.com/office/drawing/2012/slicer">
      <mc:Choice Requires="sle15">
        <xdr:graphicFrame macro="">
          <xdr:nvGraphicFramePr>
            <xdr:cNvPr id="2" name="Table Name 3">
              <a:extLst>
                <a:ext uri="{FF2B5EF4-FFF2-40B4-BE49-F238E27FC236}">
                  <a16:creationId xmlns:a16="http://schemas.microsoft.com/office/drawing/2014/main" id="{CA8CB41F-54E4-4C7A-A2E5-19AB7B78A3C2}"/>
                </a:ext>
              </a:extLst>
            </xdr:cNvPr>
            <xdr:cNvGraphicFramePr/>
          </xdr:nvGraphicFramePr>
          <xdr:xfrm>
            <a:off x="0" y="0"/>
            <a:ext cx="0" cy="0"/>
          </xdr:xfrm>
          <a:graphic>
            <a:graphicData uri="http://schemas.microsoft.com/office/drawing/2010/slicer">
              <sle:slicer xmlns:sle="http://schemas.microsoft.com/office/drawing/2010/slicer" name="Table Name 3"/>
            </a:graphicData>
          </a:graphic>
        </xdr:graphicFrame>
      </mc:Choice>
      <mc:Fallback xmlns="">
        <xdr:sp macro="" textlink="">
          <xdr:nvSpPr>
            <xdr:cNvPr id="0" name=""/>
            <xdr:cNvSpPr>
              <a:spLocks noTextEdit="1"/>
            </xdr:cNvSpPr>
          </xdr:nvSpPr>
          <xdr:spPr>
            <a:xfrm>
              <a:off x="114300" y="742950"/>
              <a:ext cx="1562100" cy="223837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133350</xdr:colOff>
      <xdr:row>1</xdr:row>
      <xdr:rowOff>19050</xdr:rowOff>
    </xdr:from>
    <xdr:to>
      <xdr:col>2</xdr:col>
      <xdr:colOff>285750</xdr:colOff>
      <xdr:row>3</xdr:row>
      <xdr:rowOff>56749</xdr:rowOff>
    </xdr:to>
    <xdr:pic>
      <xdr:nvPicPr>
        <xdr:cNvPr id="2" name="Picture 1">
          <a:hlinkClick xmlns:r="http://schemas.openxmlformats.org/officeDocument/2006/relationships" r:id="rId1"/>
          <a:extLst>
            <a:ext uri="{FF2B5EF4-FFF2-40B4-BE49-F238E27FC236}">
              <a16:creationId xmlns:a16="http://schemas.microsoft.com/office/drawing/2014/main" id="{C4EDE6DA-0CB8-4A3B-9F64-03185DF70D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350" y="209550"/>
          <a:ext cx="1371600" cy="418699"/>
        </a:xfrm>
        <a:prstGeom prst="rect">
          <a:avLst/>
        </a:prstGeom>
      </xdr:spPr>
    </xdr:pic>
    <xdr:clientData/>
  </xdr:twoCellAnchor>
  <xdr:twoCellAnchor editAs="absolute">
    <xdr:from>
      <xdr:col>0</xdr:col>
      <xdr:colOff>104775</xdr:colOff>
      <xdr:row>4</xdr:row>
      <xdr:rowOff>0</xdr:rowOff>
    </xdr:from>
    <xdr:to>
      <xdr:col>3</xdr:col>
      <xdr:colOff>104775</xdr:colOff>
      <xdr:row>17</xdr:row>
      <xdr:rowOff>47625</xdr:rowOff>
    </xdr:to>
    <mc:AlternateContent xmlns:mc="http://schemas.openxmlformats.org/markup-compatibility/2006" xmlns:sle15="http://schemas.microsoft.com/office/drawing/2012/slicer">
      <mc:Choice Requires="sle15">
        <xdr:graphicFrame macro="">
          <xdr:nvGraphicFramePr>
            <xdr:cNvPr id="4" name="Hierarchy Name">
              <a:extLst>
                <a:ext uri="{FF2B5EF4-FFF2-40B4-BE49-F238E27FC236}">
                  <a16:creationId xmlns:a16="http://schemas.microsoft.com/office/drawing/2014/main" id="{5719BC85-F328-40FC-B9A2-1490AFAFD030}"/>
                </a:ext>
              </a:extLst>
            </xdr:cNvPr>
            <xdr:cNvGraphicFramePr/>
          </xdr:nvGraphicFramePr>
          <xdr:xfrm>
            <a:off x="0" y="0"/>
            <a:ext cx="0" cy="0"/>
          </xdr:xfrm>
          <a:graphic>
            <a:graphicData uri="http://schemas.microsoft.com/office/drawing/2010/slicer">
              <sle:slicer xmlns:sle="http://schemas.microsoft.com/office/drawing/2010/slicer" name="Hierarchy Name"/>
            </a:graphicData>
          </a:graphic>
        </xdr:graphicFrame>
      </mc:Choice>
      <mc:Fallback xmlns="">
        <xdr:sp macro="" textlink="">
          <xdr:nvSpPr>
            <xdr:cNvPr id="0" name=""/>
            <xdr:cNvSpPr>
              <a:spLocks noTextEdit="1"/>
            </xdr:cNvSpPr>
          </xdr:nvSpPr>
          <xdr:spPr>
            <a:xfrm>
              <a:off x="104775" y="7620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absolute">
    <xdr:from>
      <xdr:col>0</xdr:col>
      <xdr:colOff>95250</xdr:colOff>
      <xdr:row>17</xdr:row>
      <xdr:rowOff>123826</xdr:rowOff>
    </xdr:from>
    <xdr:to>
      <xdr:col>3</xdr:col>
      <xdr:colOff>95250</xdr:colOff>
      <xdr:row>29</xdr:row>
      <xdr:rowOff>47626</xdr:rowOff>
    </xdr:to>
    <mc:AlternateContent xmlns:mc="http://schemas.openxmlformats.org/markup-compatibility/2006" xmlns:sle15="http://schemas.microsoft.com/office/drawing/2012/slicer">
      <mc:Choice Requires="sle15">
        <xdr:graphicFrame macro="">
          <xdr:nvGraphicFramePr>
            <xdr:cNvPr id="5" name="Table Name 4">
              <a:extLst>
                <a:ext uri="{FF2B5EF4-FFF2-40B4-BE49-F238E27FC236}">
                  <a16:creationId xmlns:a16="http://schemas.microsoft.com/office/drawing/2014/main" id="{8163E971-D056-47A8-8572-BA42406F80D0}"/>
                </a:ext>
              </a:extLst>
            </xdr:cNvPr>
            <xdr:cNvGraphicFramePr/>
          </xdr:nvGraphicFramePr>
          <xdr:xfrm>
            <a:off x="0" y="0"/>
            <a:ext cx="0" cy="0"/>
          </xdr:xfrm>
          <a:graphic>
            <a:graphicData uri="http://schemas.microsoft.com/office/drawing/2010/slicer">
              <sle:slicer xmlns:sle="http://schemas.microsoft.com/office/drawing/2010/slicer" name="Table Name 4"/>
            </a:graphicData>
          </a:graphic>
        </xdr:graphicFrame>
      </mc:Choice>
      <mc:Fallback xmlns="">
        <xdr:sp macro="" textlink="">
          <xdr:nvSpPr>
            <xdr:cNvPr id="0" name=""/>
            <xdr:cNvSpPr>
              <a:spLocks noTextEdit="1"/>
            </xdr:cNvSpPr>
          </xdr:nvSpPr>
          <xdr:spPr>
            <a:xfrm>
              <a:off x="95250" y="3362326"/>
              <a:ext cx="1828800" cy="22098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drawings/drawing17.xml><?xml version="1.0" encoding="utf-8"?>
<xdr:wsDr xmlns:xdr="http://schemas.openxmlformats.org/drawingml/2006/spreadsheetDrawing" xmlns:a="http://schemas.openxmlformats.org/drawingml/2006/main">
  <xdr:twoCellAnchor editAs="absolute">
    <xdr:from>
      <xdr:col>0</xdr:col>
      <xdr:colOff>0</xdr:colOff>
      <xdr:row>5</xdr:row>
      <xdr:rowOff>1</xdr:rowOff>
    </xdr:from>
    <xdr:to>
      <xdr:col>2</xdr:col>
      <xdr:colOff>666749</xdr:colOff>
      <xdr:row>10</xdr:row>
      <xdr:rowOff>19051</xdr:rowOff>
    </xdr:to>
    <mc:AlternateContent xmlns:mc="http://schemas.openxmlformats.org/markup-compatibility/2006" xmlns:sle15="http://schemas.microsoft.com/office/drawing/2012/slicer">
      <mc:Choice Requires="sle15">
        <xdr:graphicFrame macro="">
          <xdr:nvGraphicFramePr>
            <xdr:cNvPr id="3" name="Detail Row Type">
              <a:extLst>
                <a:ext uri="{FF2B5EF4-FFF2-40B4-BE49-F238E27FC236}">
                  <a16:creationId xmlns:a16="http://schemas.microsoft.com/office/drawing/2014/main" id="{7AF0C78D-35CE-433C-8DE3-D073A3D81FBC}"/>
                </a:ext>
              </a:extLst>
            </xdr:cNvPr>
            <xdr:cNvGraphicFramePr/>
          </xdr:nvGraphicFramePr>
          <xdr:xfrm>
            <a:off x="0" y="0"/>
            <a:ext cx="0" cy="0"/>
          </xdr:xfrm>
          <a:graphic>
            <a:graphicData uri="http://schemas.microsoft.com/office/drawing/2010/slicer">
              <sle:slicer xmlns:sle="http://schemas.microsoft.com/office/drawing/2010/slicer" name="Detail Row Type"/>
            </a:graphicData>
          </a:graphic>
        </xdr:graphicFrame>
      </mc:Choice>
      <mc:Fallback xmlns="">
        <xdr:sp macro="" textlink="">
          <xdr:nvSpPr>
            <xdr:cNvPr id="0" name=""/>
            <xdr:cNvSpPr>
              <a:spLocks noTextEdit="1"/>
            </xdr:cNvSpPr>
          </xdr:nvSpPr>
          <xdr:spPr>
            <a:xfrm>
              <a:off x="0" y="952500"/>
              <a:ext cx="2162174" cy="10763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0</xdr:col>
      <xdr:colOff>180975</xdr:colOff>
      <xdr:row>1</xdr:row>
      <xdr:rowOff>9525</xdr:rowOff>
    </xdr:from>
    <xdr:to>
      <xdr:col>2</xdr:col>
      <xdr:colOff>57150</xdr:colOff>
      <xdr:row>3</xdr:row>
      <xdr:rowOff>47224</xdr:rowOff>
    </xdr:to>
    <xdr:pic>
      <xdr:nvPicPr>
        <xdr:cNvPr id="4" name="Picture 3">
          <a:hlinkClick xmlns:r="http://schemas.openxmlformats.org/officeDocument/2006/relationships" r:id="rId1"/>
          <a:extLst>
            <a:ext uri="{FF2B5EF4-FFF2-40B4-BE49-F238E27FC236}">
              <a16:creationId xmlns:a16="http://schemas.microsoft.com/office/drawing/2014/main" id="{EF9A7828-FC7B-4161-9491-CCF359BDEFB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0975" y="200025"/>
          <a:ext cx="1371600" cy="418699"/>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142875</xdr:colOff>
      <xdr:row>0</xdr:row>
      <xdr:rowOff>142875</xdr:rowOff>
    </xdr:from>
    <xdr:to>
      <xdr:col>2</xdr:col>
      <xdr:colOff>295275</xdr:colOff>
      <xdr:row>2</xdr:row>
      <xdr:rowOff>180574</xdr:rowOff>
    </xdr:to>
    <xdr:pic>
      <xdr:nvPicPr>
        <xdr:cNvPr id="2" name="Picture 1">
          <a:hlinkClick xmlns:r="http://schemas.openxmlformats.org/officeDocument/2006/relationships" r:id="rId1"/>
          <a:extLst>
            <a:ext uri="{FF2B5EF4-FFF2-40B4-BE49-F238E27FC236}">
              <a16:creationId xmlns:a16="http://schemas.microsoft.com/office/drawing/2014/main" id="{17E2930C-50CC-49F4-9EFD-34D177815D6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2875" y="142875"/>
          <a:ext cx="1371600" cy="418699"/>
        </a:xfrm>
        <a:prstGeom prst="rect">
          <a:avLst/>
        </a:prstGeom>
      </xdr:spPr>
    </xdr:pic>
    <xdr:clientData/>
  </xdr:twoCellAnchor>
  <xdr:twoCellAnchor editAs="absolute">
    <xdr:from>
      <xdr:col>0</xdr:col>
      <xdr:colOff>104775</xdr:colOff>
      <xdr:row>3</xdr:row>
      <xdr:rowOff>171451</xdr:rowOff>
    </xdr:from>
    <xdr:to>
      <xdr:col>3</xdr:col>
      <xdr:colOff>323849</xdr:colOff>
      <xdr:row>10</xdr:row>
      <xdr:rowOff>19051</xdr:rowOff>
    </xdr:to>
    <mc:AlternateContent xmlns:mc="http://schemas.openxmlformats.org/markup-compatibility/2006" xmlns:sle15="http://schemas.microsoft.com/office/drawing/2012/slicer">
      <mc:Choice Requires="sle15">
        <xdr:graphicFrame macro="">
          <xdr:nvGraphicFramePr>
            <xdr:cNvPr id="3" name="M Expression Name">
              <a:extLst>
                <a:ext uri="{FF2B5EF4-FFF2-40B4-BE49-F238E27FC236}">
                  <a16:creationId xmlns:a16="http://schemas.microsoft.com/office/drawing/2014/main" id="{F207AFE5-9C02-47FD-B4DE-970AA3825A07}"/>
                </a:ext>
              </a:extLst>
            </xdr:cNvPr>
            <xdr:cNvGraphicFramePr/>
          </xdr:nvGraphicFramePr>
          <xdr:xfrm>
            <a:off x="0" y="0"/>
            <a:ext cx="0" cy="0"/>
          </xdr:xfrm>
          <a:graphic>
            <a:graphicData uri="http://schemas.microsoft.com/office/drawing/2010/slicer">
              <sle:slicer xmlns:sle="http://schemas.microsoft.com/office/drawing/2010/slicer" name="M Expression Name"/>
            </a:graphicData>
          </a:graphic>
        </xdr:graphicFrame>
      </mc:Choice>
      <mc:Fallback xmlns="">
        <xdr:sp macro="" textlink="">
          <xdr:nvSpPr>
            <xdr:cNvPr id="0" name=""/>
            <xdr:cNvSpPr>
              <a:spLocks noTextEdit="1"/>
            </xdr:cNvSpPr>
          </xdr:nvSpPr>
          <xdr:spPr>
            <a:xfrm>
              <a:off x="104775" y="742951"/>
              <a:ext cx="2047874" cy="11811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342900</xdr:colOff>
      <xdr:row>0</xdr:row>
      <xdr:rowOff>123825</xdr:rowOff>
    </xdr:from>
    <xdr:to>
      <xdr:col>3</xdr:col>
      <xdr:colOff>762000</xdr:colOff>
      <xdr:row>2</xdr:row>
      <xdr:rowOff>161524</xdr:rowOff>
    </xdr:to>
    <xdr:pic>
      <xdr:nvPicPr>
        <xdr:cNvPr id="2" name="Picture 1">
          <a:hlinkClick xmlns:r="http://schemas.openxmlformats.org/officeDocument/2006/relationships" r:id="rId1"/>
          <a:extLst>
            <a:ext uri="{FF2B5EF4-FFF2-40B4-BE49-F238E27FC236}">
              <a16:creationId xmlns:a16="http://schemas.microsoft.com/office/drawing/2014/main" id="{23600154-B4DC-48D0-84EE-1E22296A273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2900" y="123825"/>
          <a:ext cx="1371600" cy="4186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38100</xdr:colOff>
      <xdr:row>0</xdr:row>
      <xdr:rowOff>85725</xdr:rowOff>
    </xdr:from>
    <xdr:to>
      <xdr:col>3</xdr:col>
      <xdr:colOff>1104900</xdr:colOff>
      <xdr:row>2</xdr:row>
      <xdr:rowOff>123424</xdr:rowOff>
    </xdr:to>
    <xdr:pic>
      <xdr:nvPicPr>
        <xdr:cNvPr id="2" name="Picture 1">
          <a:hlinkClick xmlns:r="http://schemas.openxmlformats.org/officeDocument/2006/relationships" r:id="rId1"/>
          <a:extLst>
            <a:ext uri="{FF2B5EF4-FFF2-40B4-BE49-F238E27FC236}">
              <a16:creationId xmlns:a16="http://schemas.microsoft.com/office/drawing/2014/main" id="{F3AA0A2A-8B0F-474B-880C-C40C0709E50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85725"/>
          <a:ext cx="1371600" cy="418699"/>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152400</xdr:colOff>
      <xdr:row>0</xdr:row>
      <xdr:rowOff>161925</xdr:rowOff>
    </xdr:from>
    <xdr:to>
      <xdr:col>3</xdr:col>
      <xdr:colOff>762000</xdr:colOff>
      <xdr:row>3</xdr:row>
      <xdr:rowOff>9124</xdr:rowOff>
    </xdr:to>
    <xdr:pic>
      <xdr:nvPicPr>
        <xdr:cNvPr id="2" name="Picture 1">
          <a:hlinkClick xmlns:r="http://schemas.openxmlformats.org/officeDocument/2006/relationships" r:id="rId1"/>
          <a:extLst>
            <a:ext uri="{FF2B5EF4-FFF2-40B4-BE49-F238E27FC236}">
              <a16:creationId xmlns:a16="http://schemas.microsoft.com/office/drawing/2014/main" id="{8B77AFCF-3E93-43A1-843D-147AF0CBC82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400" y="161925"/>
          <a:ext cx="1371600" cy="4186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104775</xdr:rowOff>
    </xdr:from>
    <xdr:to>
      <xdr:col>3</xdr:col>
      <xdr:colOff>152400</xdr:colOff>
      <xdr:row>2</xdr:row>
      <xdr:rowOff>142474</xdr:rowOff>
    </xdr:to>
    <xdr:pic>
      <xdr:nvPicPr>
        <xdr:cNvPr id="3" name="Picture 2">
          <a:hlinkClick xmlns:r="http://schemas.openxmlformats.org/officeDocument/2006/relationships" r:id="rId1"/>
          <a:extLst>
            <a:ext uri="{FF2B5EF4-FFF2-40B4-BE49-F238E27FC236}">
              <a16:creationId xmlns:a16="http://schemas.microsoft.com/office/drawing/2014/main" id="{7A854FCB-0688-4748-B556-96C53FBC8F4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825" y="104775"/>
          <a:ext cx="1371600" cy="418699"/>
        </a:xfrm>
        <a:prstGeom prst="rect">
          <a:avLst/>
        </a:prstGeom>
      </xdr:spPr>
    </xdr:pic>
    <xdr:clientData/>
  </xdr:twoCellAnchor>
  <xdr:twoCellAnchor>
    <xdr:from>
      <xdr:col>3</xdr:col>
      <xdr:colOff>14287</xdr:colOff>
      <xdr:row>3</xdr:row>
      <xdr:rowOff>47624</xdr:rowOff>
    </xdr:from>
    <xdr:to>
      <xdr:col>5</xdr:col>
      <xdr:colOff>1454467</xdr:colOff>
      <xdr:row>18</xdr:row>
      <xdr:rowOff>114299</xdr:rowOff>
    </xdr:to>
    <xdr:graphicFrame macro="">
      <xdr:nvGraphicFramePr>
        <xdr:cNvPr id="2" name="Chart 1">
          <a:extLst>
            <a:ext uri="{FF2B5EF4-FFF2-40B4-BE49-F238E27FC236}">
              <a16:creationId xmlns:a16="http://schemas.microsoft.com/office/drawing/2014/main" id="{C4BC2340-7EBB-433C-B752-5B93DD215A9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0</xdr:colOff>
      <xdr:row>3</xdr:row>
      <xdr:rowOff>47625</xdr:rowOff>
    </xdr:from>
    <xdr:to>
      <xdr:col>11</xdr:col>
      <xdr:colOff>97155</xdr:colOff>
      <xdr:row>18</xdr:row>
      <xdr:rowOff>116205</xdr:rowOff>
    </xdr:to>
    <xdr:graphicFrame macro="">
      <xdr:nvGraphicFramePr>
        <xdr:cNvPr id="5" name="Chart 4">
          <a:extLst>
            <a:ext uri="{FF2B5EF4-FFF2-40B4-BE49-F238E27FC236}">
              <a16:creationId xmlns:a16="http://schemas.microsoft.com/office/drawing/2014/main" id="{968C64EF-5898-421C-872B-C03D16A9611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14287</xdr:colOff>
      <xdr:row>18</xdr:row>
      <xdr:rowOff>180975</xdr:rowOff>
    </xdr:from>
    <xdr:to>
      <xdr:col>5</xdr:col>
      <xdr:colOff>1454467</xdr:colOff>
      <xdr:row>34</xdr:row>
      <xdr:rowOff>59055</xdr:rowOff>
    </xdr:to>
    <xdr:graphicFrame macro="">
      <xdr:nvGraphicFramePr>
        <xdr:cNvPr id="6" name="Chart 5">
          <a:extLst>
            <a:ext uri="{FF2B5EF4-FFF2-40B4-BE49-F238E27FC236}">
              <a16:creationId xmlns:a16="http://schemas.microsoft.com/office/drawing/2014/main" id="{6F09FA8B-6E45-4597-85C9-29CF9BA0820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0</xdr:colOff>
      <xdr:row>19</xdr:row>
      <xdr:rowOff>0</xdr:rowOff>
    </xdr:from>
    <xdr:to>
      <xdr:col>11</xdr:col>
      <xdr:colOff>97155</xdr:colOff>
      <xdr:row>34</xdr:row>
      <xdr:rowOff>68580</xdr:rowOff>
    </xdr:to>
    <xdr:graphicFrame macro="">
      <xdr:nvGraphicFramePr>
        <xdr:cNvPr id="8" name="Chart 7">
          <a:extLst>
            <a:ext uri="{FF2B5EF4-FFF2-40B4-BE49-F238E27FC236}">
              <a16:creationId xmlns:a16="http://schemas.microsoft.com/office/drawing/2014/main" id="{382D7BD8-AE93-4435-82D3-728535DA8D7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85725</xdr:colOff>
      <xdr:row>4</xdr:row>
      <xdr:rowOff>9526</xdr:rowOff>
    </xdr:from>
    <xdr:to>
      <xdr:col>2</xdr:col>
      <xdr:colOff>381000</xdr:colOff>
      <xdr:row>11</xdr:row>
      <xdr:rowOff>123825</xdr:rowOff>
    </xdr:to>
    <mc:AlternateContent xmlns:mc="http://schemas.openxmlformats.org/markup-compatibility/2006" xmlns:sle15="http://schemas.microsoft.com/office/drawing/2012/slicer">
      <mc:Choice Requires="sle15">
        <xdr:graphicFrame macro="">
          <xdr:nvGraphicFramePr>
            <xdr:cNvPr id="4" name="Table Name">
              <a:extLst>
                <a:ext uri="{FF2B5EF4-FFF2-40B4-BE49-F238E27FC236}">
                  <a16:creationId xmlns:a16="http://schemas.microsoft.com/office/drawing/2014/main" id="{E706BE36-D188-40FD-8F8B-F226F02E3146}"/>
                </a:ext>
              </a:extLst>
            </xdr:cNvPr>
            <xdr:cNvGraphicFramePr/>
          </xdr:nvGraphicFramePr>
          <xdr:xfrm>
            <a:off x="0" y="0"/>
            <a:ext cx="0" cy="0"/>
          </xdr:xfrm>
          <a:graphic>
            <a:graphicData uri="http://schemas.microsoft.com/office/drawing/2010/slicer">
              <sle:slicer xmlns:sle="http://schemas.microsoft.com/office/drawing/2010/slicer" name="Table Name"/>
            </a:graphicData>
          </a:graphic>
        </xdr:graphicFrame>
      </mc:Choice>
      <mc:Fallback xmlns="">
        <xdr:sp macro="" textlink="">
          <xdr:nvSpPr>
            <xdr:cNvPr id="0" name=""/>
            <xdr:cNvSpPr>
              <a:spLocks noTextEdit="1"/>
            </xdr:cNvSpPr>
          </xdr:nvSpPr>
          <xdr:spPr>
            <a:xfrm>
              <a:off x="85725" y="771526"/>
              <a:ext cx="1828800" cy="144779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0</xdr:col>
      <xdr:colOff>104775</xdr:colOff>
      <xdr:row>0</xdr:row>
      <xdr:rowOff>161925</xdr:rowOff>
    </xdr:from>
    <xdr:to>
      <xdr:col>1</xdr:col>
      <xdr:colOff>866775</xdr:colOff>
      <xdr:row>3</xdr:row>
      <xdr:rowOff>9124</xdr:rowOff>
    </xdr:to>
    <xdr:pic>
      <xdr:nvPicPr>
        <xdr:cNvPr id="5" name="Picture 4">
          <a:hlinkClick xmlns:r="http://schemas.openxmlformats.org/officeDocument/2006/relationships" r:id="rId1"/>
          <a:extLst>
            <a:ext uri="{FF2B5EF4-FFF2-40B4-BE49-F238E27FC236}">
              <a16:creationId xmlns:a16="http://schemas.microsoft.com/office/drawing/2014/main" id="{4F3E61F2-C47B-44EB-8A75-0883A52DC3C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4775" y="352425"/>
          <a:ext cx="1371600" cy="418699"/>
        </a:xfrm>
        <a:prstGeom prst="rect">
          <a:avLst/>
        </a:prstGeom>
      </xdr:spPr>
    </xdr:pic>
    <xdr:clientData/>
  </xdr:twoCellAnchor>
  <xdr:twoCellAnchor editAs="absolute">
    <xdr:from>
      <xdr:col>0</xdr:col>
      <xdr:colOff>85725</xdr:colOff>
      <xdr:row>12</xdr:row>
      <xdr:rowOff>9526</xdr:rowOff>
    </xdr:from>
    <xdr:to>
      <xdr:col>2</xdr:col>
      <xdr:colOff>381000</xdr:colOff>
      <xdr:row>16</xdr:row>
      <xdr:rowOff>142876</xdr:rowOff>
    </xdr:to>
    <mc:AlternateContent xmlns:mc="http://schemas.openxmlformats.org/markup-compatibility/2006" xmlns:sle15="http://schemas.microsoft.com/office/drawing/2012/slicer">
      <mc:Choice Requires="sle15">
        <xdr:graphicFrame macro="">
          <xdr:nvGraphicFramePr>
            <xdr:cNvPr id="2" name="IsHidden 1">
              <a:extLst>
                <a:ext uri="{FF2B5EF4-FFF2-40B4-BE49-F238E27FC236}">
                  <a16:creationId xmlns:a16="http://schemas.microsoft.com/office/drawing/2014/main" id="{5AD6CAFF-3776-46A7-8A86-E9EEEC68C28F}"/>
                </a:ext>
              </a:extLst>
            </xdr:cNvPr>
            <xdr:cNvGraphicFramePr/>
          </xdr:nvGraphicFramePr>
          <xdr:xfrm>
            <a:off x="0" y="0"/>
            <a:ext cx="0" cy="0"/>
          </xdr:xfrm>
          <a:graphic>
            <a:graphicData uri="http://schemas.microsoft.com/office/drawing/2010/slicer">
              <sle:slicer xmlns:sle="http://schemas.microsoft.com/office/drawing/2010/slicer" name="IsHidden 1"/>
            </a:graphicData>
          </a:graphic>
        </xdr:graphicFrame>
      </mc:Choice>
      <mc:Fallback xmlns="">
        <xdr:sp macro="" textlink="">
          <xdr:nvSpPr>
            <xdr:cNvPr id="0" name=""/>
            <xdr:cNvSpPr>
              <a:spLocks noTextEdit="1"/>
            </xdr:cNvSpPr>
          </xdr:nvSpPr>
          <xdr:spPr>
            <a:xfrm>
              <a:off x="85725" y="2295526"/>
              <a:ext cx="1828800" cy="8953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absolute">
    <xdr:from>
      <xdr:col>0</xdr:col>
      <xdr:colOff>85725</xdr:colOff>
      <xdr:row>17</xdr:row>
      <xdr:rowOff>57151</xdr:rowOff>
    </xdr:from>
    <xdr:to>
      <xdr:col>2</xdr:col>
      <xdr:colOff>381000</xdr:colOff>
      <xdr:row>29</xdr:row>
      <xdr:rowOff>38101</xdr:rowOff>
    </xdr:to>
    <mc:AlternateContent xmlns:mc="http://schemas.openxmlformats.org/markup-compatibility/2006" xmlns:sle15="http://schemas.microsoft.com/office/drawing/2012/slicer">
      <mc:Choice Requires="sle15">
        <xdr:graphicFrame macro="">
          <xdr:nvGraphicFramePr>
            <xdr:cNvPr id="3" name="Display Folder">
              <a:extLst>
                <a:ext uri="{FF2B5EF4-FFF2-40B4-BE49-F238E27FC236}">
                  <a16:creationId xmlns:a16="http://schemas.microsoft.com/office/drawing/2014/main" id="{6094322E-F317-44CB-BB0B-6606C307926A}"/>
                </a:ext>
              </a:extLst>
            </xdr:cNvPr>
            <xdr:cNvGraphicFramePr/>
          </xdr:nvGraphicFramePr>
          <xdr:xfrm>
            <a:off x="0" y="0"/>
            <a:ext cx="0" cy="0"/>
          </xdr:xfrm>
          <a:graphic>
            <a:graphicData uri="http://schemas.microsoft.com/office/drawing/2010/slicer">
              <sle:slicer xmlns:sle="http://schemas.microsoft.com/office/drawing/2010/slicer" name="Display Folder"/>
            </a:graphicData>
          </a:graphic>
        </xdr:graphicFrame>
      </mc:Choice>
      <mc:Fallback xmlns="">
        <xdr:sp macro="" textlink="">
          <xdr:nvSpPr>
            <xdr:cNvPr id="0" name=""/>
            <xdr:cNvSpPr>
              <a:spLocks noTextEdit="1"/>
            </xdr:cNvSpPr>
          </xdr:nvSpPr>
          <xdr:spPr>
            <a:xfrm>
              <a:off x="85725" y="3295651"/>
              <a:ext cx="1828800" cy="22669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3</xdr:col>
      <xdr:colOff>57150</xdr:colOff>
      <xdr:row>3</xdr:row>
      <xdr:rowOff>47224</xdr:rowOff>
    </xdr:to>
    <xdr:pic>
      <xdr:nvPicPr>
        <xdr:cNvPr id="3" name="Picture 2">
          <a:hlinkClick xmlns:r="http://schemas.openxmlformats.org/officeDocument/2006/relationships" r:id="rId1"/>
          <a:extLst>
            <a:ext uri="{FF2B5EF4-FFF2-40B4-BE49-F238E27FC236}">
              <a16:creationId xmlns:a16="http://schemas.microsoft.com/office/drawing/2014/main" id="{A2F80865-31E6-4D93-8E71-43FE997F16C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200025"/>
          <a:ext cx="1371600" cy="418699"/>
        </a:xfrm>
        <a:prstGeom prst="rect">
          <a:avLst/>
        </a:prstGeom>
      </xdr:spPr>
    </xdr:pic>
    <xdr:clientData/>
  </xdr:twoCellAnchor>
  <xdr:twoCellAnchor editAs="absolute">
    <xdr:from>
      <xdr:col>0</xdr:col>
      <xdr:colOff>180974</xdr:colOff>
      <xdr:row>4</xdr:row>
      <xdr:rowOff>1</xdr:rowOff>
    </xdr:from>
    <xdr:to>
      <xdr:col>3</xdr:col>
      <xdr:colOff>190500</xdr:colOff>
      <xdr:row>8</xdr:row>
      <xdr:rowOff>142875</xdr:rowOff>
    </xdr:to>
    <mc:AlternateContent xmlns:mc="http://schemas.openxmlformats.org/markup-compatibility/2006" xmlns:sle15="http://schemas.microsoft.com/office/drawing/2012/slicer">
      <mc:Choice Requires="sle15">
        <xdr:graphicFrame macro="">
          <xdr:nvGraphicFramePr>
            <xdr:cNvPr id="2" name="IsHidden 2">
              <a:extLst>
                <a:ext uri="{FF2B5EF4-FFF2-40B4-BE49-F238E27FC236}">
                  <a16:creationId xmlns:a16="http://schemas.microsoft.com/office/drawing/2014/main" id="{DA55F5EE-48C0-4396-8A4B-ED89F6761E52}"/>
                </a:ext>
              </a:extLst>
            </xdr:cNvPr>
            <xdr:cNvGraphicFramePr/>
          </xdr:nvGraphicFramePr>
          <xdr:xfrm>
            <a:off x="0" y="0"/>
            <a:ext cx="0" cy="0"/>
          </xdr:xfrm>
          <a:graphic>
            <a:graphicData uri="http://schemas.microsoft.com/office/drawing/2010/slicer">
              <sle:slicer xmlns:sle="http://schemas.microsoft.com/office/drawing/2010/slicer" name="IsHidden 2"/>
            </a:graphicData>
          </a:graphic>
        </xdr:graphicFrame>
      </mc:Choice>
      <mc:Fallback xmlns="">
        <xdr:sp macro="" textlink="">
          <xdr:nvSpPr>
            <xdr:cNvPr id="0" name=""/>
            <xdr:cNvSpPr>
              <a:spLocks noTextEdit="1"/>
            </xdr:cNvSpPr>
          </xdr:nvSpPr>
          <xdr:spPr>
            <a:xfrm>
              <a:off x="180974" y="762001"/>
              <a:ext cx="1323976" cy="904874"/>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57150</xdr:colOff>
      <xdr:row>5</xdr:row>
      <xdr:rowOff>9525</xdr:rowOff>
    </xdr:from>
    <xdr:to>
      <xdr:col>1</xdr:col>
      <xdr:colOff>523875</xdr:colOff>
      <xdr:row>18</xdr:row>
      <xdr:rowOff>57150</xdr:rowOff>
    </xdr:to>
    <mc:AlternateContent xmlns:mc="http://schemas.openxmlformats.org/markup-compatibility/2006" xmlns:sle15="http://schemas.microsoft.com/office/drawing/2012/slicer">
      <mc:Choice Requires="sle15">
        <xdr:graphicFrame macro="">
          <xdr:nvGraphicFramePr>
            <xdr:cNvPr id="2" name="Table Name 1">
              <a:extLst>
                <a:ext uri="{FF2B5EF4-FFF2-40B4-BE49-F238E27FC236}">
                  <a16:creationId xmlns:a16="http://schemas.microsoft.com/office/drawing/2014/main" id="{1588AFA5-79AD-4DDD-A9C9-6AA76D5AA246}"/>
                </a:ext>
              </a:extLst>
            </xdr:cNvPr>
            <xdr:cNvGraphicFramePr/>
          </xdr:nvGraphicFramePr>
          <xdr:xfrm>
            <a:off x="0" y="0"/>
            <a:ext cx="0" cy="0"/>
          </xdr:xfrm>
          <a:graphic>
            <a:graphicData uri="http://schemas.microsoft.com/office/drawing/2010/slicer">
              <sle:slicer xmlns:sle="http://schemas.microsoft.com/office/drawing/2010/slicer" name="Table Name 1"/>
            </a:graphicData>
          </a:graphic>
        </xdr:graphicFrame>
      </mc:Choice>
      <mc:Fallback xmlns="">
        <xdr:sp macro="" textlink="">
          <xdr:nvSpPr>
            <xdr:cNvPr id="0" name=""/>
            <xdr:cNvSpPr>
              <a:spLocks noTextEdit="1"/>
            </xdr:cNvSpPr>
          </xdr:nvSpPr>
          <xdr:spPr>
            <a:xfrm>
              <a:off x="57150" y="9620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0</xdr:col>
      <xdr:colOff>66675</xdr:colOff>
      <xdr:row>0</xdr:row>
      <xdr:rowOff>114300</xdr:rowOff>
    </xdr:from>
    <xdr:to>
      <xdr:col>1</xdr:col>
      <xdr:colOff>76200</xdr:colOff>
      <xdr:row>2</xdr:row>
      <xdr:rowOff>151999</xdr:rowOff>
    </xdr:to>
    <xdr:pic>
      <xdr:nvPicPr>
        <xdr:cNvPr id="4" name="Picture 3">
          <a:hlinkClick xmlns:r="http://schemas.openxmlformats.org/officeDocument/2006/relationships" r:id="rId1"/>
          <a:extLst>
            <a:ext uri="{FF2B5EF4-FFF2-40B4-BE49-F238E27FC236}">
              <a16:creationId xmlns:a16="http://schemas.microsoft.com/office/drawing/2014/main" id="{57D30F44-9FC3-4D92-B49D-7A734C0F670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114300"/>
          <a:ext cx="1371600" cy="418699"/>
        </a:xfrm>
        <a:prstGeom prst="rect">
          <a:avLst/>
        </a:prstGeom>
      </xdr:spPr>
    </xdr:pic>
    <xdr:clientData/>
  </xdr:twoCellAnchor>
  <xdr:twoCellAnchor editAs="absolute">
    <xdr:from>
      <xdr:col>0</xdr:col>
      <xdr:colOff>57150</xdr:colOff>
      <xdr:row>18</xdr:row>
      <xdr:rowOff>152401</xdr:rowOff>
    </xdr:from>
    <xdr:to>
      <xdr:col>1</xdr:col>
      <xdr:colOff>523875</xdr:colOff>
      <xdr:row>23</xdr:row>
      <xdr:rowOff>171451</xdr:rowOff>
    </xdr:to>
    <mc:AlternateContent xmlns:mc="http://schemas.openxmlformats.org/markup-compatibility/2006" xmlns:sle15="http://schemas.microsoft.com/office/drawing/2012/slicer">
      <mc:Choice Requires="sle15">
        <xdr:graphicFrame macro="">
          <xdr:nvGraphicFramePr>
            <xdr:cNvPr id="5" name="IsHidden">
              <a:extLst>
                <a:ext uri="{FF2B5EF4-FFF2-40B4-BE49-F238E27FC236}">
                  <a16:creationId xmlns:a16="http://schemas.microsoft.com/office/drawing/2014/main" id="{F208D0EA-E43F-413B-9CB1-D32D2CF66454}"/>
                </a:ext>
              </a:extLst>
            </xdr:cNvPr>
            <xdr:cNvGraphicFramePr/>
          </xdr:nvGraphicFramePr>
          <xdr:xfrm>
            <a:off x="0" y="0"/>
            <a:ext cx="0" cy="0"/>
          </xdr:xfrm>
          <a:graphic>
            <a:graphicData uri="http://schemas.microsoft.com/office/drawing/2010/slicer">
              <sle:slicer xmlns:sle="http://schemas.microsoft.com/office/drawing/2010/slicer" name="IsHidden"/>
            </a:graphicData>
          </a:graphic>
        </xdr:graphicFrame>
      </mc:Choice>
      <mc:Fallback xmlns="">
        <xdr:sp macro="" textlink="">
          <xdr:nvSpPr>
            <xdr:cNvPr id="0" name=""/>
            <xdr:cNvSpPr>
              <a:spLocks noTextEdit="1"/>
            </xdr:cNvSpPr>
          </xdr:nvSpPr>
          <xdr:spPr>
            <a:xfrm>
              <a:off x="57150" y="3581401"/>
              <a:ext cx="1828800" cy="9715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absolute">
    <xdr:from>
      <xdr:col>0</xdr:col>
      <xdr:colOff>57150</xdr:colOff>
      <xdr:row>24</xdr:row>
      <xdr:rowOff>9526</xdr:rowOff>
    </xdr:from>
    <xdr:to>
      <xdr:col>1</xdr:col>
      <xdr:colOff>523875</xdr:colOff>
      <xdr:row>28</xdr:row>
      <xdr:rowOff>123826</xdr:rowOff>
    </xdr:to>
    <mc:AlternateContent xmlns:mc="http://schemas.openxmlformats.org/markup-compatibility/2006" xmlns:sle15="http://schemas.microsoft.com/office/drawing/2012/slicer">
      <mc:Choice Requires="sle15">
        <xdr:graphicFrame macro="">
          <xdr:nvGraphicFramePr>
            <xdr:cNvPr id="3" name="Column Type">
              <a:extLst>
                <a:ext uri="{FF2B5EF4-FFF2-40B4-BE49-F238E27FC236}">
                  <a16:creationId xmlns:a16="http://schemas.microsoft.com/office/drawing/2014/main" id="{12540497-A2B2-40B6-8463-73032BAB5C07}"/>
                </a:ext>
              </a:extLst>
            </xdr:cNvPr>
            <xdr:cNvGraphicFramePr/>
          </xdr:nvGraphicFramePr>
          <xdr:xfrm>
            <a:off x="0" y="0"/>
            <a:ext cx="0" cy="0"/>
          </xdr:xfrm>
          <a:graphic>
            <a:graphicData uri="http://schemas.microsoft.com/office/drawing/2010/slicer">
              <sle:slicer xmlns:sle="http://schemas.microsoft.com/office/drawing/2010/slicer" name="Column Type"/>
            </a:graphicData>
          </a:graphic>
        </xdr:graphicFrame>
      </mc:Choice>
      <mc:Fallback xmlns="">
        <xdr:sp macro="" textlink="">
          <xdr:nvSpPr>
            <xdr:cNvPr id="0" name=""/>
            <xdr:cNvSpPr>
              <a:spLocks noTextEdit="1"/>
            </xdr:cNvSpPr>
          </xdr:nvSpPr>
          <xdr:spPr>
            <a:xfrm>
              <a:off x="57150" y="4581526"/>
              <a:ext cx="1828800" cy="8763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133350</xdr:colOff>
      <xdr:row>4</xdr:row>
      <xdr:rowOff>171450</xdr:rowOff>
    </xdr:from>
    <xdr:to>
      <xdr:col>2</xdr:col>
      <xdr:colOff>466725</xdr:colOff>
      <xdr:row>15</xdr:row>
      <xdr:rowOff>104775</xdr:rowOff>
    </xdr:to>
    <mc:AlternateContent xmlns:mc="http://schemas.openxmlformats.org/markup-compatibility/2006" xmlns:sle15="http://schemas.microsoft.com/office/drawing/2012/slicer">
      <mc:Choice Requires="sle15">
        <xdr:graphicFrame macro="">
          <xdr:nvGraphicFramePr>
            <xdr:cNvPr id="2" name="From Table Name">
              <a:extLst>
                <a:ext uri="{FF2B5EF4-FFF2-40B4-BE49-F238E27FC236}">
                  <a16:creationId xmlns:a16="http://schemas.microsoft.com/office/drawing/2014/main" id="{6B69C3AA-96DD-4AC6-97E5-747A54663D42}"/>
                </a:ext>
              </a:extLst>
            </xdr:cNvPr>
            <xdr:cNvGraphicFramePr/>
          </xdr:nvGraphicFramePr>
          <xdr:xfrm>
            <a:off x="0" y="0"/>
            <a:ext cx="0" cy="0"/>
          </xdr:xfrm>
          <a:graphic>
            <a:graphicData uri="http://schemas.microsoft.com/office/drawing/2010/slicer">
              <sle:slicer xmlns:sle="http://schemas.microsoft.com/office/drawing/2010/slicer" name="From Table Name"/>
            </a:graphicData>
          </a:graphic>
        </xdr:graphicFrame>
      </mc:Choice>
      <mc:Fallback xmlns="">
        <xdr:sp macro="" textlink="">
          <xdr:nvSpPr>
            <xdr:cNvPr id="0" name=""/>
            <xdr:cNvSpPr>
              <a:spLocks noTextEdit="1"/>
            </xdr:cNvSpPr>
          </xdr:nvSpPr>
          <xdr:spPr>
            <a:xfrm>
              <a:off x="133350" y="933450"/>
              <a:ext cx="1838325" cy="20288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absolute">
    <xdr:from>
      <xdr:col>0</xdr:col>
      <xdr:colOff>133350</xdr:colOff>
      <xdr:row>15</xdr:row>
      <xdr:rowOff>180976</xdr:rowOff>
    </xdr:from>
    <xdr:to>
      <xdr:col>2</xdr:col>
      <xdr:colOff>438150</xdr:colOff>
      <xdr:row>21</xdr:row>
      <xdr:rowOff>28576</xdr:rowOff>
    </xdr:to>
    <mc:AlternateContent xmlns:mc="http://schemas.openxmlformats.org/markup-compatibility/2006" xmlns:sle15="http://schemas.microsoft.com/office/drawing/2012/slicer">
      <mc:Choice Requires="sle15">
        <xdr:graphicFrame macro="">
          <xdr:nvGraphicFramePr>
            <xdr:cNvPr id="4" name="Crossfiltering Behavior">
              <a:extLst>
                <a:ext uri="{FF2B5EF4-FFF2-40B4-BE49-F238E27FC236}">
                  <a16:creationId xmlns:a16="http://schemas.microsoft.com/office/drawing/2014/main" id="{A891A7A5-51AF-4A03-B0E6-3112008BBB11}"/>
                </a:ext>
              </a:extLst>
            </xdr:cNvPr>
            <xdr:cNvGraphicFramePr/>
          </xdr:nvGraphicFramePr>
          <xdr:xfrm>
            <a:off x="0" y="0"/>
            <a:ext cx="0" cy="0"/>
          </xdr:xfrm>
          <a:graphic>
            <a:graphicData uri="http://schemas.microsoft.com/office/drawing/2010/slicer">
              <sle:slicer xmlns:sle="http://schemas.microsoft.com/office/drawing/2010/slicer" name="Crossfiltering Behavior"/>
            </a:graphicData>
          </a:graphic>
        </xdr:graphicFrame>
      </mc:Choice>
      <mc:Fallback xmlns="">
        <xdr:sp macro="" textlink="">
          <xdr:nvSpPr>
            <xdr:cNvPr id="0" name=""/>
            <xdr:cNvSpPr>
              <a:spLocks noTextEdit="1"/>
            </xdr:cNvSpPr>
          </xdr:nvSpPr>
          <xdr:spPr>
            <a:xfrm>
              <a:off x="133350" y="3038476"/>
              <a:ext cx="1809750" cy="9906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0</xdr:col>
      <xdr:colOff>142875</xdr:colOff>
      <xdr:row>1</xdr:row>
      <xdr:rowOff>47625</xdr:rowOff>
    </xdr:from>
    <xdr:to>
      <xdr:col>2</xdr:col>
      <xdr:colOff>9525</xdr:colOff>
      <xdr:row>3</xdr:row>
      <xdr:rowOff>85324</xdr:rowOff>
    </xdr:to>
    <xdr:pic>
      <xdr:nvPicPr>
        <xdr:cNvPr id="5" name="Picture 4">
          <a:hlinkClick xmlns:r="http://schemas.openxmlformats.org/officeDocument/2006/relationships" r:id="rId1"/>
          <a:extLst>
            <a:ext uri="{FF2B5EF4-FFF2-40B4-BE49-F238E27FC236}">
              <a16:creationId xmlns:a16="http://schemas.microsoft.com/office/drawing/2014/main" id="{D0CD84E5-121D-4172-8DEE-5F65FFA8F48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2875" y="238125"/>
          <a:ext cx="1371600" cy="418699"/>
        </a:xfrm>
        <a:prstGeom prst="rect">
          <a:avLst/>
        </a:prstGeom>
      </xdr:spPr>
    </xdr:pic>
    <xdr:clientData/>
  </xdr:twoCellAnchor>
  <xdr:twoCellAnchor editAs="absolute">
    <xdr:from>
      <xdr:col>0</xdr:col>
      <xdr:colOff>133350</xdr:colOff>
      <xdr:row>21</xdr:row>
      <xdr:rowOff>114300</xdr:rowOff>
    </xdr:from>
    <xdr:to>
      <xdr:col>2</xdr:col>
      <xdr:colOff>419100</xdr:colOff>
      <xdr:row>26</xdr:row>
      <xdr:rowOff>85725</xdr:rowOff>
    </xdr:to>
    <mc:AlternateContent xmlns:mc="http://schemas.openxmlformats.org/markup-compatibility/2006" xmlns:sle15="http://schemas.microsoft.com/office/drawing/2012/slicer">
      <mc:Choice Requires="sle15">
        <xdr:graphicFrame macro="">
          <xdr:nvGraphicFramePr>
            <xdr:cNvPr id="3" name="IsActive">
              <a:extLst>
                <a:ext uri="{FF2B5EF4-FFF2-40B4-BE49-F238E27FC236}">
                  <a16:creationId xmlns:a16="http://schemas.microsoft.com/office/drawing/2014/main" id="{F768357C-EC87-4700-8499-4109D2C537D7}"/>
                </a:ext>
              </a:extLst>
            </xdr:cNvPr>
            <xdr:cNvGraphicFramePr/>
          </xdr:nvGraphicFramePr>
          <xdr:xfrm>
            <a:off x="0" y="0"/>
            <a:ext cx="0" cy="0"/>
          </xdr:xfrm>
          <a:graphic>
            <a:graphicData uri="http://schemas.microsoft.com/office/drawing/2010/slicer">
              <sle:slicer xmlns:sle="http://schemas.microsoft.com/office/drawing/2010/slicer" name="IsActive"/>
            </a:graphicData>
          </a:graphic>
        </xdr:graphicFrame>
      </mc:Choice>
      <mc:Fallback xmlns="">
        <xdr:sp macro="" textlink="">
          <xdr:nvSpPr>
            <xdr:cNvPr id="0" name=""/>
            <xdr:cNvSpPr>
              <a:spLocks noTextEdit="1"/>
            </xdr:cNvSpPr>
          </xdr:nvSpPr>
          <xdr:spPr>
            <a:xfrm>
              <a:off x="133350" y="4114800"/>
              <a:ext cx="1790700" cy="9239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114300</xdr:colOff>
      <xdr:row>0</xdr:row>
      <xdr:rowOff>161925</xdr:rowOff>
    </xdr:from>
    <xdr:to>
      <xdr:col>3</xdr:col>
      <xdr:colOff>161925</xdr:colOff>
      <xdr:row>3</xdr:row>
      <xdr:rowOff>9124</xdr:rowOff>
    </xdr:to>
    <xdr:pic>
      <xdr:nvPicPr>
        <xdr:cNvPr id="3" name="Picture 2">
          <a:hlinkClick xmlns:r="http://schemas.openxmlformats.org/officeDocument/2006/relationships" r:id="rId1"/>
          <a:extLst>
            <a:ext uri="{FF2B5EF4-FFF2-40B4-BE49-F238E27FC236}">
              <a16:creationId xmlns:a16="http://schemas.microsoft.com/office/drawing/2014/main" id="{AA4FA71F-6775-432A-8724-B26973AC8B6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4300" y="161925"/>
          <a:ext cx="1371600" cy="418699"/>
        </a:xfrm>
        <a:prstGeom prst="rect">
          <a:avLst/>
        </a:prstGeom>
      </xdr:spPr>
    </xdr:pic>
    <xdr:clientData/>
  </xdr:twoCellAnchor>
  <xdr:twoCellAnchor editAs="absolute">
    <xdr:from>
      <xdr:col>0</xdr:col>
      <xdr:colOff>47625</xdr:colOff>
      <xdr:row>4</xdr:row>
      <xdr:rowOff>9525</xdr:rowOff>
    </xdr:from>
    <xdr:to>
      <xdr:col>4</xdr:col>
      <xdr:colOff>161925</xdr:colOff>
      <xdr:row>13</xdr:row>
      <xdr:rowOff>0</xdr:rowOff>
    </xdr:to>
    <mc:AlternateContent xmlns:mc="http://schemas.openxmlformats.org/markup-compatibility/2006" xmlns:sle15="http://schemas.microsoft.com/office/drawing/2012/slicer">
      <mc:Choice Requires="sle15">
        <xdr:graphicFrame macro="">
          <xdr:nvGraphicFramePr>
            <xdr:cNvPr id="4" name="Model Permission">
              <a:extLst>
                <a:ext uri="{FF2B5EF4-FFF2-40B4-BE49-F238E27FC236}">
                  <a16:creationId xmlns:a16="http://schemas.microsoft.com/office/drawing/2014/main" id="{4D0B2E5D-EE1C-4057-9490-F97BA6E3C83B}"/>
                </a:ext>
              </a:extLst>
            </xdr:cNvPr>
            <xdr:cNvGraphicFramePr/>
          </xdr:nvGraphicFramePr>
          <xdr:xfrm>
            <a:off x="0" y="0"/>
            <a:ext cx="0" cy="0"/>
          </xdr:xfrm>
          <a:graphic>
            <a:graphicData uri="http://schemas.microsoft.com/office/drawing/2010/slicer">
              <sle:slicer xmlns:sle="http://schemas.microsoft.com/office/drawing/2010/slicer" name="Model Permission"/>
            </a:graphicData>
          </a:graphic>
        </xdr:graphicFrame>
      </mc:Choice>
      <mc:Fallback xmlns="">
        <xdr:sp macro="" textlink="">
          <xdr:nvSpPr>
            <xdr:cNvPr id="0" name=""/>
            <xdr:cNvSpPr>
              <a:spLocks noTextEdit="1"/>
            </xdr:cNvSpPr>
          </xdr:nvSpPr>
          <xdr:spPr>
            <a:xfrm>
              <a:off x="47625" y="771525"/>
              <a:ext cx="1828800" cy="170497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drawings/drawing9.xml><?xml version="1.0" encoding="utf-8"?>
<xdr:wsDr xmlns:xdr="http://schemas.openxmlformats.org/drawingml/2006/spreadsheetDrawing" xmlns:a="http://schemas.openxmlformats.org/drawingml/2006/main">
  <xdr:twoCellAnchor editAs="absolute">
    <xdr:from>
      <xdr:col>0</xdr:col>
      <xdr:colOff>76200</xdr:colOff>
      <xdr:row>3</xdr:row>
      <xdr:rowOff>190499</xdr:rowOff>
    </xdr:from>
    <xdr:to>
      <xdr:col>3</xdr:col>
      <xdr:colOff>47626</xdr:colOff>
      <xdr:row>19</xdr:row>
      <xdr:rowOff>0</xdr:rowOff>
    </xdr:to>
    <mc:AlternateContent xmlns:mc="http://schemas.openxmlformats.org/markup-compatibility/2006" xmlns:sle15="http://schemas.microsoft.com/office/drawing/2012/slicer">
      <mc:Choice Requires="sle15">
        <xdr:graphicFrame macro="">
          <xdr:nvGraphicFramePr>
            <xdr:cNvPr id="2" name="Table Name 2">
              <a:extLst>
                <a:ext uri="{FF2B5EF4-FFF2-40B4-BE49-F238E27FC236}">
                  <a16:creationId xmlns:a16="http://schemas.microsoft.com/office/drawing/2014/main" id="{A8FCD563-0762-41BB-8476-0D98912B229C}"/>
                </a:ext>
              </a:extLst>
            </xdr:cNvPr>
            <xdr:cNvGraphicFramePr/>
          </xdr:nvGraphicFramePr>
          <xdr:xfrm>
            <a:off x="0" y="0"/>
            <a:ext cx="0" cy="0"/>
          </xdr:xfrm>
          <a:graphic>
            <a:graphicData uri="http://schemas.microsoft.com/office/drawing/2010/slicer">
              <sle:slicer xmlns:sle="http://schemas.microsoft.com/office/drawing/2010/slicer" name="Table Name 2"/>
            </a:graphicData>
          </a:graphic>
        </xdr:graphicFrame>
      </mc:Choice>
      <mc:Fallback xmlns="">
        <xdr:sp macro="" textlink="">
          <xdr:nvSpPr>
            <xdr:cNvPr id="0" name=""/>
            <xdr:cNvSpPr>
              <a:spLocks noTextEdit="1"/>
            </xdr:cNvSpPr>
          </xdr:nvSpPr>
          <xdr:spPr>
            <a:xfrm>
              <a:off x="76200" y="761999"/>
              <a:ext cx="1647826" cy="2857501"/>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0</xdr:col>
      <xdr:colOff>180975</xdr:colOff>
      <xdr:row>0</xdr:row>
      <xdr:rowOff>123825</xdr:rowOff>
    </xdr:from>
    <xdr:to>
      <xdr:col>2</xdr:col>
      <xdr:colOff>333375</xdr:colOff>
      <xdr:row>2</xdr:row>
      <xdr:rowOff>161524</xdr:rowOff>
    </xdr:to>
    <xdr:pic>
      <xdr:nvPicPr>
        <xdr:cNvPr id="6" name="Picture 5">
          <a:hlinkClick xmlns:r="http://schemas.openxmlformats.org/officeDocument/2006/relationships" r:id="rId1"/>
          <a:extLst>
            <a:ext uri="{FF2B5EF4-FFF2-40B4-BE49-F238E27FC236}">
              <a16:creationId xmlns:a16="http://schemas.microsoft.com/office/drawing/2014/main" id="{577FCA31-577B-4163-B0B2-390D4BAA978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0975" y="123825"/>
          <a:ext cx="1371600" cy="418699"/>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Author" refreshedDate="43277.681006944447" createdVersion="6" refreshedVersion="6" minRefreshableVersion="3" recordCount="229">
  <cacheSource type="worksheet">
    <worksheetSource name="ColumnsTbl"/>
  </cacheSource>
  <cacheFields count="19">
    <cacheField name="Column Index ID" numFmtId="0">
      <sharedItems containsSemiMixedTypes="0" containsString="0" containsNumber="1" containsInteger="1" minValue="1" maxValue="229"/>
    </cacheField>
    <cacheField name="Column Name" numFmtId="0">
      <sharedItems/>
    </cacheField>
    <cacheField name="Column Description" numFmtId="0">
      <sharedItems containsBlank="1"/>
    </cacheField>
    <cacheField name="Table Name" numFmtId="0">
      <sharedItems count="18">
        <s v="Adventure Works Sales"/>
        <s v="BridgeBudgetDate"/>
        <s v="BridgeProductSubCat"/>
        <s v="BridgeSalesTerritoryRegion"/>
        <s v="Currency"/>
        <s v="Customer"/>
        <s v="Date"/>
        <s v="Employee"/>
        <s v="Internet Sales"/>
        <s v="Product"/>
        <s v="Promotion"/>
        <s v="Reseller"/>
        <s v="Reseller Sales"/>
        <s v="Sales Territory"/>
        <s v="Sales and Margin Plan"/>
        <s v="Date Intelligence Metrics" u="1"/>
        <s v="CurrentDate" u="1"/>
        <s v="Measure Support" u="1"/>
      </sharedItems>
    </cacheField>
    <cacheField name="Data Category" numFmtId="0">
      <sharedItems containsBlank="1"/>
    </cacheField>
    <cacheField name="IsHidden" numFmtId="0">
      <sharedItems/>
    </cacheField>
    <cacheField name="Source Column Name" numFmtId="0">
      <sharedItems containsBlank="1"/>
    </cacheField>
    <cacheField name="Expression" numFmtId="0">
      <sharedItems containsBlank="1"/>
    </cacheField>
    <cacheField name="FormatString" numFmtId="0">
      <sharedItems containsBlank="1"/>
    </cacheField>
    <cacheField name="IsAvailableInMDX" numFmtId="0">
      <sharedItems/>
    </cacheField>
    <cacheField name="Summarize By" numFmtId="0">
      <sharedItems/>
    </cacheField>
    <cacheField name="ModifiedTime" numFmtId="22">
      <sharedItems containsSemiMixedTypes="0" containsNonDate="0" containsDate="1" containsString="0" minDate="2018-01-10T18:20:05" maxDate="2018-06-25T20:49:24"/>
    </cacheField>
    <cacheField name="StructureModifiedTime" numFmtId="22">
      <sharedItems containsSemiMixedTypes="0" containsNonDate="0" containsDate="1" containsString="0" minDate="2018-01-10T18:20:05" maxDate="2018-06-25T03:24:43"/>
    </cacheField>
    <cacheField name="Display Folder" numFmtId="0">
      <sharedItems containsNonDate="0" containsString="0" containsBlank="1"/>
    </cacheField>
    <cacheField name="Sort By Column Name" numFmtId="0">
      <sharedItems containsBlank="1"/>
    </cacheField>
    <cacheField name="Table Description" numFmtId="0">
      <sharedItems containsBlank="1"/>
    </cacheField>
    <cacheField name="Data Type" numFmtId="0">
      <sharedItems/>
    </cacheField>
    <cacheField name="Column Type" numFmtId="0">
      <sharedItems/>
    </cacheField>
    <cacheField name="Encoding Hint" numFmtId="0">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Author" refreshedDate="43277.681007060186" createdVersion="6" refreshedVersion="6" minRefreshableVersion="3" recordCount="23">
  <cacheSource type="worksheet">
    <worksheetSource name="RelationshipsTbl"/>
  </cacheSource>
  <cacheFields count="12">
    <cacheField name="Relationship Index ID" numFmtId="0">
      <sharedItems containsSemiMixedTypes="0" containsString="0" containsNumber="1" containsInteger="1" minValue="1" maxValue="23"/>
    </cacheField>
    <cacheField name="From Table Name" numFmtId="0">
      <sharedItems count="6">
        <s v="Date"/>
        <s v="Internet Sales"/>
        <s v="Product"/>
        <s v="Reseller Sales"/>
        <s v="Sales Territory"/>
        <s v="Sales and Margin Plan"/>
      </sharedItems>
    </cacheField>
    <cacheField name="To Table Name" numFmtId="0">
      <sharedItems/>
    </cacheField>
    <cacheField name="From Column Name" numFmtId="0">
      <sharedItems/>
    </cacheField>
    <cacheField name="To Column Name" numFmtId="0">
      <sharedItems/>
    </cacheField>
    <cacheField name="Crossfiltering Behavior" numFmtId="0">
      <sharedItems/>
    </cacheField>
    <cacheField name="Security Filter Behavior" numFmtId="0">
      <sharedItems/>
    </cacheField>
    <cacheField name="IsActive" numFmtId="0">
      <sharedItems/>
    </cacheField>
    <cacheField name="JoinOnDateBehavior" numFmtId="0">
      <sharedItems containsSemiMixedTypes="0" containsString="0" containsNumber="1" containsInteger="1" minValue="1" maxValue="1"/>
    </cacheField>
    <cacheField name="RelyOnReferentialIntegrity" numFmtId="0">
      <sharedItems/>
    </cacheField>
    <cacheField name="ModifiedTime" numFmtId="22">
      <sharedItems containsSemiMixedTypes="0" containsNonDate="0" containsDate="1" containsString="0" minDate="2018-06-10T21:52:14" maxDate="2018-06-17T00:51:51"/>
    </cacheField>
    <cacheField name="RefreshedTime" numFmtId="22">
      <sharedItems containsSemiMixedTypes="0" containsNonDate="0" containsDate="1" containsString="0" minDate="2018-06-24T16:23:15" maxDate="2018-06-24T16:23:48"/>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Author" refreshedDate="43277.681007291663" createdVersion="6" refreshedVersion="6" minRefreshableVersion="3" recordCount="78">
  <cacheSource type="worksheet">
    <worksheetSource name="MeasuresTbl"/>
  </cacheSource>
  <cacheFields count="11">
    <cacheField name="Measure Index ID" numFmtId="0">
      <sharedItems containsSemiMixedTypes="0" containsString="0" containsNumber="1" containsInteger="1" minValue="1" maxValue="78"/>
    </cacheField>
    <cacheField name="Table Name" numFmtId="0">
      <sharedItems count="9">
        <s v="Adventure Works Sales"/>
        <s v="Internet Sales"/>
        <s v="Reseller Sales"/>
        <s v="Sales and Margin Plan"/>
        <s v="Date" u="1"/>
        <s v="Date Intelligence Metrics" u="1"/>
        <s v="Customer" u="1"/>
        <s v="Product" u="1"/>
        <s v="Measure Support" u="1"/>
      </sharedItems>
    </cacheField>
    <cacheField name="Display Folder" numFmtId="0">
      <sharedItems/>
    </cacheField>
    <cacheField name="Measure Name" numFmtId="0">
      <sharedItems/>
    </cacheField>
    <cacheField name="Measure Description" numFmtId="0">
      <sharedItems containsBlank="1"/>
    </cacheField>
    <cacheField name="DAX Expression" numFmtId="0">
      <sharedItems longText="1"/>
    </cacheField>
    <cacheField name="DAX Length Category" numFmtId="0">
      <sharedItems count="6">
        <s v="41 to 60 characters"/>
        <s v="Over 80 characters"/>
        <s v="61 to 80 characters"/>
        <s v="21 to 40 characters"/>
        <s v="20 or less chararcters" u="1"/>
        <s v="Over 60 characters" u="1"/>
      </sharedItems>
    </cacheField>
    <cacheField name="Format" numFmtId="0">
      <sharedItems containsBlank="1"/>
    </cacheField>
    <cacheField name="Table Description" numFmtId="0">
      <sharedItems containsBlank="1"/>
    </cacheField>
    <cacheField name="IsHidden" numFmtId="0">
      <sharedItems/>
    </cacheField>
    <cacheField name="ModifiedTime" numFmtId="22">
      <sharedItems containsSemiMixedTypes="0" containsNonDate="0" containsDate="1" containsString="0" minDate="2018-01-10T18:20:05" maxDate="2018-06-25T00:22:49"/>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229">
  <r>
    <n v="1"/>
    <s v="Dummy Column A"/>
    <m/>
    <x v="0"/>
    <m/>
    <b v="1"/>
    <s v="Dummy Column A"/>
    <m/>
    <m/>
    <b v="1"/>
    <s v="Default"/>
    <d v="2018-06-25T03:24:43"/>
    <d v="2018-06-25T03:24:43"/>
    <m/>
    <m/>
    <m/>
    <s v="Whole Number"/>
    <s v="Standard Column"/>
    <s v="None"/>
  </r>
  <r>
    <n v="2"/>
    <s v="Dummy Column B"/>
    <m/>
    <x v="0"/>
    <m/>
    <b v="1"/>
    <s v="Dummy Column B"/>
    <m/>
    <m/>
    <b v="1"/>
    <s v="Default"/>
    <d v="2018-06-25T03:24:43"/>
    <d v="2018-06-25T03:24:43"/>
    <m/>
    <m/>
    <m/>
    <s v="Whole Number"/>
    <s v="Standard Column"/>
    <s v="None"/>
  </r>
  <r>
    <n v="3"/>
    <s v="Dummy Column C"/>
    <m/>
    <x v="0"/>
    <m/>
    <b v="1"/>
    <s v="Dummy Column C"/>
    <m/>
    <m/>
    <b v="1"/>
    <s v="Default"/>
    <d v="2018-06-25T03:24:43"/>
    <d v="2018-06-25T03:24:43"/>
    <m/>
    <m/>
    <m/>
    <s v="Whole Number"/>
    <s v="Standard Column"/>
    <s v="None"/>
  </r>
  <r>
    <n v="4"/>
    <s v="Calendar Yr-Mo"/>
    <m/>
    <x v="1"/>
    <m/>
    <b v="0"/>
    <s v="Calendar Yr-Mo"/>
    <m/>
    <m/>
    <b v="1"/>
    <s v="Default"/>
    <d v="2018-01-10T18:20:05"/>
    <d v="2018-01-10T18:20:05"/>
    <m/>
    <m/>
    <m/>
    <s v="Text"/>
    <s v="Standard Column"/>
    <s v="None"/>
  </r>
  <r>
    <n v="5"/>
    <s v="Product Subcategory"/>
    <m/>
    <x v="2"/>
    <m/>
    <b v="0"/>
    <s v="Product Subcategory"/>
    <m/>
    <m/>
    <b v="1"/>
    <s v="Default"/>
    <d v="2018-01-10T18:20:05"/>
    <d v="2018-01-10T18:20:05"/>
    <m/>
    <m/>
    <m/>
    <s v="Text"/>
    <s v="Standard Column"/>
    <s v="None"/>
  </r>
  <r>
    <n v="6"/>
    <s v="Sales Territory Region"/>
    <m/>
    <x v="3"/>
    <m/>
    <b v="0"/>
    <s v="Sales Territory Region"/>
    <m/>
    <m/>
    <b v="1"/>
    <s v="Default"/>
    <d v="2018-01-10T18:20:05"/>
    <d v="2018-01-10T18:20:05"/>
    <m/>
    <m/>
    <m/>
    <s v="Text"/>
    <s v="Standard Column"/>
    <s v="None"/>
  </r>
  <r>
    <n v="7"/>
    <s v="Currency"/>
    <s v="Full names of transactional currencies"/>
    <x v="4"/>
    <m/>
    <b v="0"/>
    <s v="Currency"/>
    <m/>
    <m/>
    <b v="1"/>
    <s v="Default"/>
    <d v="2018-06-25T20:49:24"/>
    <d v="2018-01-10T18:20:05"/>
    <m/>
    <m/>
    <s v="Currency abbreviations and names for all countries"/>
    <s v="Text"/>
    <s v="Standard Column"/>
    <s v="None"/>
  </r>
  <r>
    <n v="8"/>
    <s v="Currency Abbrev"/>
    <s v="Abbreviated name of transactional currencies"/>
    <x v="4"/>
    <m/>
    <b v="0"/>
    <s v="Currency Abbrev"/>
    <m/>
    <m/>
    <b v="1"/>
    <s v="Default"/>
    <d v="2018-06-25T20:49:24"/>
    <d v="2018-01-10T18:20:05"/>
    <m/>
    <m/>
    <s v="Currency abbreviations and names for all countries"/>
    <s v="Text"/>
    <s v="Standard Column"/>
    <s v="None"/>
  </r>
  <r>
    <n v="9"/>
    <s v="Currency Key"/>
    <m/>
    <x v="4"/>
    <m/>
    <b v="1"/>
    <s v="Currency Key"/>
    <m/>
    <m/>
    <b v="1"/>
    <s v="Sum"/>
    <d v="2018-06-25T01:56:11"/>
    <d v="2018-01-10T18:20:05"/>
    <m/>
    <m/>
    <s v="Currency abbreviations and names for all countries"/>
    <s v="Whole Number"/>
    <s v="Standard Column"/>
    <s v="None"/>
  </r>
  <r>
    <n v="10"/>
    <s v="Customer Alternate Key"/>
    <s v="Customer key in source CRM system"/>
    <x v="5"/>
    <m/>
    <b v="0"/>
    <s v="Customer Alternate Key"/>
    <m/>
    <m/>
    <b v="1"/>
    <s v="Default"/>
    <d v="2018-06-25T20:49:24"/>
    <d v="2018-01-10T18:20:05"/>
    <m/>
    <m/>
    <s v="Individuals who've made a purchase online "/>
    <s v="Text"/>
    <s v="Standard Column"/>
    <s v="None"/>
  </r>
  <r>
    <n v="11"/>
    <s v="Customer Annual Income"/>
    <m/>
    <x v="5"/>
    <m/>
    <b v="0"/>
    <s v="Customer Annual Income"/>
    <m/>
    <s v="\$#,0;(\$#,0);\$#,0"/>
    <b v="1"/>
    <s v="Do Not Summarize"/>
    <d v="2018-06-25T01:45:28"/>
    <d v="2018-01-10T18:20:05"/>
    <m/>
    <m/>
    <s v="Individuals who've made a purchase online "/>
    <s v="Fixed Decimal Number"/>
    <s v="Standard Column"/>
    <s v="Hash Encoding"/>
  </r>
  <r>
    <n v="12"/>
    <s v="Customer Cars Owned"/>
    <m/>
    <x v="5"/>
    <m/>
    <b v="0"/>
    <s v="Customer Cars Owned"/>
    <m/>
    <m/>
    <b v="1"/>
    <s v="Do Not Summarize"/>
    <d v="2018-06-25T01:45:28"/>
    <d v="2018-01-10T18:20:05"/>
    <m/>
    <m/>
    <s v="Individuals who've made a purchase online "/>
    <s v="Whole Number"/>
    <s v="Standard Column"/>
    <s v="None"/>
  </r>
  <r>
    <n v="13"/>
    <s v="Customer Children"/>
    <m/>
    <x v="5"/>
    <m/>
    <b v="0"/>
    <s v="Customer Children"/>
    <m/>
    <m/>
    <b v="1"/>
    <s v="Do Not Summarize"/>
    <d v="2018-06-25T01:45:28"/>
    <d v="2018-01-10T18:20:05"/>
    <m/>
    <m/>
    <s v="Individuals who've made a purchase online "/>
    <s v="Whole Number"/>
    <s v="Standard Column"/>
    <s v="None"/>
  </r>
  <r>
    <n v="14"/>
    <s v="Customer City"/>
    <m/>
    <x v="5"/>
    <m/>
    <b v="0"/>
    <s v="Customer City"/>
    <m/>
    <m/>
    <b v="1"/>
    <s v="Default"/>
    <d v="2018-01-10T18:20:05"/>
    <d v="2018-01-10T18:20:05"/>
    <m/>
    <m/>
    <s v="Individuals who've made a purchase online "/>
    <s v="Text"/>
    <s v="Standard Column"/>
    <s v="None"/>
  </r>
  <r>
    <n v="15"/>
    <s v="Customer City State"/>
    <m/>
    <x v="5"/>
    <s v="City"/>
    <b v="0"/>
    <s v="Customer City State"/>
    <m/>
    <m/>
    <b v="1"/>
    <s v="Default"/>
    <d v="2018-06-24T16:20:24"/>
    <d v="2018-01-10T18:20:05"/>
    <m/>
    <m/>
    <s v="Individuals who've made a purchase online "/>
    <s v="Text"/>
    <s v="Standard Column"/>
    <s v="None"/>
  </r>
  <r>
    <n v="16"/>
    <s v="Customer Commute Distance"/>
    <m/>
    <x v="5"/>
    <m/>
    <b v="0"/>
    <s v="Customer Commute Distance"/>
    <m/>
    <m/>
    <b v="1"/>
    <s v="Default"/>
    <d v="2018-01-10T18:20:05"/>
    <d v="2018-01-10T18:20:05"/>
    <m/>
    <m/>
    <s v="Individuals who've made a purchase online "/>
    <s v="Text"/>
    <s v="Standard Column"/>
    <s v="None"/>
  </r>
  <r>
    <n v="17"/>
    <s v="Customer Country"/>
    <m/>
    <x v="5"/>
    <s v="Country"/>
    <b v="0"/>
    <s v="Customer Country"/>
    <m/>
    <m/>
    <b v="1"/>
    <s v="Default"/>
    <d v="2018-06-24T16:20:24"/>
    <d v="2018-01-10T18:20:05"/>
    <m/>
    <m/>
    <s v="Individuals who've made a purchase online "/>
    <s v="Text"/>
    <s v="Standard Column"/>
    <s v="None"/>
  </r>
  <r>
    <n v="18"/>
    <s v="Customer Country Code"/>
    <m/>
    <x v="5"/>
    <m/>
    <b v="0"/>
    <s v="Customer Country Code"/>
    <m/>
    <m/>
    <b v="1"/>
    <s v="Default"/>
    <d v="2018-01-10T18:20:05"/>
    <d v="2018-01-10T18:20:05"/>
    <m/>
    <m/>
    <s v="Individuals who've made a purchase online "/>
    <s v="Text"/>
    <s v="Standard Column"/>
    <s v="None"/>
  </r>
  <r>
    <n v="19"/>
    <s v="Customer Date of Birth"/>
    <m/>
    <x v="5"/>
    <m/>
    <b v="0"/>
    <s v="Customer Date of Birth"/>
    <m/>
    <s v="Short Date"/>
    <b v="1"/>
    <s v="Default"/>
    <d v="2018-01-10T18:20:05"/>
    <d v="2018-01-10T18:20:05"/>
    <m/>
    <m/>
    <s v="Individuals who've made a purchase online "/>
    <s v="Date"/>
    <s v="Standard Column"/>
    <s v="None"/>
  </r>
  <r>
    <n v="20"/>
    <s v="Customer Education"/>
    <m/>
    <x v="5"/>
    <m/>
    <b v="0"/>
    <s v="Customer Education"/>
    <m/>
    <m/>
    <b v="1"/>
    <s v="Default"/>
    <d v="2018-01-10T18:20:05"/>
    <d v="2018-01-10T18:20:05"/>
    <m/>
    <m/>
    <s v="Individuals who've made a purchase online "/>
    <s v="Text"/>
    <s v="Standard Column"/>
    <s v="None"/>
  </r>
  <r>
    <n v="21"/>
    <s v="Customer Email Address"/>
    <m/>
    <x v="5"/>
    <m/>
    <b v="0"/>
    <s v="Customer Email Address"/>
    <m/>
    <m/>
    <b v="1"/>
    <s v="Default"/>
    <d v="2018-01-10T18:20:05"/>
    <d v="2018-01-10T18:20:05"/>
    <m/>
    <m/>
    <s v="Individuals who've made a purchase online "/>
    <s v="Text"/>
    <s v="Standard Column"/>
    <s v="None"/>
  </r>
  <r>
    <n v="22"/>
    <s v="Customer First Purchase Date"/>
    <m/>
    <x v="5"/>
    <m/>
    <b v="0"/>
    <s v="Customer First Purchase Date"/>
    <m/>
    <s v="Short Date"/>
    <b v="1"/>
    <s v="Default"/>
    <d v="2018-01-10T18:20:05"/>
    <d v="2018-01-10T18:20:05"/>
    <m/>
    <m/>
    <s v="Individuals who've made a purchase online "/>
    <s v="Date"/>
    <s v="Standard Column"/>
    <s v="None"/>
  </r>
  <r>
    <n v="23"/>
    <s v="Customer Full Address"/>
    <m/>
    <x v="5"/>
    <s v="Address"/>
    <b v="0"/>
    <s v="Customer Full Address"/>
    <m/>
    <m/>
    <b v="1"/>
    <s v="Default"/>
    <d v="2018-06-24T16:20:24"/>
    <d v="2018-01-10T18:20:05"/>
    <m/>
    <m/>
    <s v="Individuals who've made a purchase online "/>
    <s v="Text"/>
    <s v="Standard Column"/>
    <s v="None"/>
  </r>
  <r>
    <n v="24"/>
    <s v="Customer Gender"/>
    <m/>
    <x v="5"/>
    <m/>
    <b v="0"/>
    <s v="Customer Gender"/>
    <m/>
    <m/>
    <b v="1"/>
    <s v="Default"/>
    <d v="2018-01-10T18:20:05"/>
    <d v="2018-01-10T18:20:05"/>
    <m/>
    <m/>
    <s v="Individuals who've made a purchase online "/>
    <s v="Text"/>
    <s v="Standard Column"/>
    <s v="None"/>
  </r>
  <r>
    <n v="25"/>
    <s v="Customer History Segment"/>
    <m/>
    <x v="5"/>
    <m/>
    <b v="0"/>
    <s v="Customer History Segment"/>
    <m/>
    <m/>
    <b v="1"/>
    <s v="Default"/>
    <d v="2018-06-17T12:13:03"/>
    <d v="2018-01-10T18:20:05"/>
    <m/>
    <s v="Customer History Segment Sort"/>
    <s v="Individuals who've made a purchase online "/>
    <s v="Text"/>
    <s v="Standard Column"/>
    <s v="None"/>
  </r>
  <r>
    <n v="26"/>
    <s v="Customer History Segment Sort"/>
    <m/>
    <x v="5"/>
    <m/>
    <b v="1"/>
    <s v="Customer History Segment Sort"/>
    <m/>
    <m/>
    <b v="1"/>
    <s v="Default"/>
    <d v="2018-01-10T18:20:05"/>
    <d v="2018-01-10T18:20:05"/>
    <m/>
    <m/>
    <s v="Individuals who've made a purchase online "/>
    <s v="Whole Number"/>
    <s v="Standard Column"/>
    <s v="None"/>
  </r>
  <r>
    <n v="27"/>
    <s v="Customer House Owner Indicator"/>
    <m/>
    <x v="5"/>
    <m/>
    <b v="0"/>
    <s v="Customer House Owner Indicator"/>
    <m/>
    <m/>
    <b v="1"/>
    <s v="Default"/>
    <d v="2018-01-10T18:20:05"/>
    <d v="2018-01-10T18:20:05"/>
    <m/>
    <m/>
    <s v="Individuals who've made a purchase online "/>
    <s v="Text"/>
    <s v="Standard Column"/>
    <s v="None"/>
  </r>
  <r>
    <n v="28"/>
    <s v="Customer Key"/>
    <s v="Customer key in data warehouse"/>
    <x v="5"/>
    <m/>
    <b v="1"/>
    <s v="Customer Key"/>
    <m/>
    <m/>
    <b v="1"/>
    <s v="Do Not Summarize"/>
    <d v="2018-06-25T20:49:24"/>
    <d v="2018-01-10T18:20:05"/>
    <m/>
    <m/>
    <s v="Individuals who've made a purchase online "/>
    <s v="Whole Number"/>
    <s v="Standard Column"/>
    <s v="None"/>
  </r>
  <r>
    <n v="29"/>
    <s v="Customer Marital Status"/>
    <m/>
    <x v="5"/>
    <m/>
    <b v="0"/>
    <s v="Customer Marital Status"/>
    <m/>
    <m/>
    <b v="1"/>
    <s v="Default"/>
    <d v="2018-01-10T18:20:05"/>
    <d v="2018-01-10T18:20:05"/>
    <m/>
    <m/>
    <s v="Individuals who've made a purchase online "/>
    <s v="Text"/>
    <s v="Standard Column"/>
    <s v="None"/>
  </r>
  <r>
    <n v="30"/>
    <s v="Customer Name"/>
    <s v="Online sales customer first and last name"/>
    <x v="5"/>
    <m/>
    <b v="0"/>
    <s v="Customer Name"/>
    <m/>
    <m/>
    <b v="1"/>
    <s v="Default"/>
    <d v="2018-06-25T20:49:24"/>
    <d v="2018-01-10T18:20:05"/>
    <m/>
    <m/>
    <s v="Individuals who've made a purchase online "/>
    <s v="Text"/>
    <s v="Standard Column"/>
    <s v="None"/>
  </r>
  <r>
    <n v="31"/>
    <s v="Customer Occupation"/>
    <m/>
    <x v="5"/>
    <m/>
    <b v="0"/>
    <s v="Customer Occupation"/>
    <m/>
    <m/>
    <b v="1"/>
    <s v="Default"/>
    <d v="2018-01-10T18:20:05"/>
    <d v="2018-01-10T18:20:05"/>
    <m/>
    <m/>
    <s v="Individuals who've made a purchase online "/>
    <s v="Text"/>
    <s v="Standard Column"/>
    <s v="None"/>
  </r>
  <r>
    <n v="32"/>
    <s v="Customer Phone Number"/>
    <m/>
    <x v="5"/>
    <m/>
    <b v="0"/>
    <s v="Customer Phone Number"/>
    <m/>
    <m/>
    <b v="1"/>
    <s v="Default"/>
    <d v="2018-01-10T18:20:05"/>
    <d v="2018-01-10T18:20:05"/>
    <m/>
    <m/>
    <s v="Individuals who've made a purchase online "/>
    <s v="Text"/>
    <s v="Standard Column"/>
    <s v="None"/>
  </r>
  <r>
    <n v="33"/>
    <s v="Customer Postal Code"/>
    <m/>
    <x v="5"/>
    <s v="PostalCode"/>
    <b v="0"/>
    <s v="Customer Postal Code"/>
    <m/>
    <m/>
    <b v="1"/>
    <s v="Default"/>
    <d v="2018-06-24T16:20:24"/>
    <d v="2018-01-10T18:20:05"/>
    <m/>
    <m/>
    <s v="Individuals who've made a purchase online "/>
    <s v="Text"/>
    <s v="Standard Column"/>
    <s v="None"/>
  </r>
  <r>
    <n v="34"/>
    <s v="Customer Sales Territory Country"/>
    <m/>
    <x v="5"/>
    <s v="Country"/>
    <b v="0"/>
    <s v="Customer Sales Territory Country"/>
    <m/>
    <m/>
    <b v="1"/>
    <s v="Default"/>
    <d v="2018-06-24T16:20:24"/>
    <d v="2018-01-10T18:20:05"/>
    <m/>
    <m/>
    <s v="Individuals who've made a purchase online "/>
    <s v="Text"/>
    <s v="Standard Column"/>
    <s v="None"/>
  </r>
  <r>
    <n v="35"/>
    <s v="Customer Sales Territory Group"/>
    <m/>
    <x v="5"/>
    <m/>
    <b v="0"/>
    <s v="Customer Sales Territory Group"/>
    <m/>
    <m/>
    <b v="1"/>
    <s v="Default"/>
    <d v="2018-01-10T18:20:05"/>
    <d v="2018-01-10T18:20:05"/>
    <m/>
    <m/>
    <s v="Individuals who've made a purchase online "/>
    <s v="Text"/>
    <s v="Standard Column"/>
    <s v="None"/>
  </r>
  <r>
    <n v="36"/>
    <s v="Customer Sales Territory Region"/>
    <m/>
    <x v="5"/>
    <m/>
    <b v="0"/>
    <s v="Customer Sales Territory Region"/>
    <m/>
    <m/>
    <b v="1"/>
    <s v="Default"/>
    <d v="2018-01-10T18:20:05"/>
    <d v="2018-01-10T18:20:05"/>
    <m/>
    <m/>
    <s v="Individuals who've made a purchase online "/>
    <s v="Text"/>
    <s v="Standard Column"/>
    <s v="None"/>
  </r>
  <r>
    <n v="37"/>
    <s v="Customer State Province"/>
    <m/>
    <x v="5"/>
    <s v="StateOrProvince"/>
    <b v="0"/>
    <s v="Customer State Province"/>
    <m/>
    <m/>
    <b v="1"/>
    <s v="Default"/>
    <d v="2018-06-24T16:20:24"/>
    <d v="2018-01-10T18:20:05"/>
    <m/>
    <m/>
    <s v="Individuals who've made a purchase online "/>
    <s v="Text"/>
    <s v="Standard Column"/>
    <s v="None"/>
  </r>
  <r>
    <n v="38"/>
    <s v="Customer State Province Code"/>
    <m/>
    <x v="5"/>
    <s v="StateOrProvince"/>
    <b v="0"/>
    <s v="Customer State Province Code"/>
    <m/>
    <m/>
    <b v="1"/>
    <s v="Default"/>
    <d v="2018-06-24T16:20:24"/>
    <d v="2018-01-10T18:20:05"/>
    <m/>
    <m/>
    <s v="Individuals who've made a purchase online "/>
    <s v="Text"/>
    <s v="Standard Column"/>
    <s v="None"/>
  </r>
  <r>
    <n v="39"/>
    <s v="Customer Street Address"/>
    <m/>
    <x v="5"/>
    <s v="Address"/>
    <b v="0"/>
    <s v="Customer Street Address"/>
    <m/>
    <m/>
    <b v="1"/>
    <s v="Default"/>
    <d v="2018-06-24T16:20:24"/>
    <d v="2018-01-10T18:20:05"/>
    <m/>
    <m/>
    <s v="Individuals who've made a purchase online "/>
    <s v="Text"/>
    <s v="Standard Column"/>
    <s v="None"/>
  </r>
  <r>
    <n v="40"/>
    <s v="Customer Title"/>
    <m/>
    <x v="5"/>
    <m/>
    <b v="0"/>
    <s v="Customer Title"/>
    <m/>
    <m/>
    <b v="1"/>
    <s v="Default"/>
    <d v="2018-01-10T18:20:05"/>
    <d v="2018-01-10T18:20:05"/>
    <m/>
    <m/>
    <s v="Individuals who've made a purchase online "/>
    <s v="Text"/>
    <s v="Standard Column"/>
    <s v="None"/>
  </r>
  <r>
    <n v="41"/>
    <s v="Calendar Month"/>
    <m/>
    <x v="6"/>
    <m/>
    <b v="0"/>
    <s v="Calendar Month"/>
    <m/>
    <m/>
    <b v="1"/>
    <s v="Default"/>
    <d v="2018-01-10T18:20:05"/>
    <d v="2018-01-10T18:20:05"/>
    <m/>
    <s v="Calendar Month Number"/>
    <s v="Gregorian and custom fiscal calendar "/>
    <s v="Text"/>
    <s v="Standard Column"/>
    <s v="None"/>
  </r>
  <r>
    <n v="42"/>
    <s v="Calendar Month Ending Date"/>
    <m/>
    <x v="6"/>
    <m/>
    <b v="0"/>
    <s v="Calendar Month Ending Date"/>
    <m/>
    <s v="Short Date"/>
    <b v="1"/>
    <s v="Default"/>
    <d v="2018-01-10T18:20:05"/>
    <d v="2018-01-10T18:20:05"/>
    <m/>
    <m/>
    <s v="Gregorian and custom fiscal calendar "/>
    <s v="Date"/>
    <s v="Standard Column"/>
    <s v="None"/>
  </r>
  <r>
    <n v="43"/>
    <s v="Calendar Month Number"/>
    <m/>
    <x v="6"/>
    <m/>
    <b v="1"/>
    <s v="Calendar Month Number"/>
    <m/>
    <m/>
    <b v="1"/>
    <s v="Do Not Summarize"/>
    <d v="2018-06-25T01:45:28"/>
    <d v="2018-01-10T18:20:05"/>
    <m/>
    <m/>
    <s v="Gregorian and custom fiscal calendar "/>
    <s v="Whole Number"/>
    <s v="Standard Column"/>
    <s v="None"/>
  </r>
  <r>
    <n v="44"/>
    <s v="Calendar Month Status"/>
    <m/>
    <x v="6"/>
    <m/>
    <b v="0"/>
    <s v="Calendar Month Status"/>
    <m/>
    <m/>
    <b v="1"/>
    <s v="Default"/>
    <d v="2018-01-10T18:20:05"/>
    <d v="2018-01-10T18:20:05"/>
    <m/>
    <m/>
    <s v="Gregorian and custom fiscal calendar "/>
    <s v="Text"/>
    <s v="Standard Column"/>
    <s v="None"/>
  </r>
  <r>
    <n v="45"/>
    <s v="Calendar Quarter Number in Year"/>
    <m/>
    <x v="6"/>
    <m/>
    <b v="1"/>
    <s v="Calendar Quarter Number in Year"/>
    <m/>
    <m/>
    <b v="1"/>
    <s v="Default"/>
    <d v="2018-01-10T18:20:05"/>
    <d v="2018-01-10T18:20:05"/>
    <m/>
    <m/>
    <s v="Gregorian and custom fiscal calendar "/>
    <s v="Whole Number"/>
    <s v="Standard Column"/>
    <s v="None"/>
  </r>
  <r>
    <n v="46"/>
    <s v="Calendar Quarter in Year"/>
    <m/>
    <x v="6"/>
    <m/>
    <b v="0"/>
    <s v="Calendar Quarter in Year"/>
    <m/>
    <m/>
    <b v="1"/>
    <s v="Default"/>
    <d v="2018-01-10T18:20:05"/>
    <d v="2018-01-10T18:20:05"/>
    <m/>
    <m/>
    <s v="Gregorian and custom fiscal calendar "/>
    <s v="Text"/>
    <s v="Standard Column"/>
    <s v="None"/>
  </r>
  <r>
    <n v="47"/>
    <s v="Calendar Week Ending Date"/>
    <m/>
    <x v="6"/>
    <m/>
    <b v="0"/>
    <s v="Calendar Week Ending Date"/>
    <m/>
    <s v="Short Date"/>
    <b v="1"/>
    <s v="Default"/>
    <d v="2018-01-10T18:20:05"/>
    <d v="2018-01-10T18:20:05"/>
    <m/>
    <m/>
    <s v="Gregorian and custom fiscal calendar "/>
    <s v="Date"/>
    <s v="Standard Column"/>
    <s v="None"/>
  </r>
  <r>
    <n v="48"/>
    <s v="Calendar Week Number in Year"/>
    <m/>
    <x v="6"/>
    <m/>
    <b v="1"/>
    <s v="Calendar Week Number in Year"/>
    <m/>
    <m/>
    <b v="1"/>
    <s v="Do Not Summarize"/>
    <d v="2018-06-25T01:45:28"/>
    <d v="2018-01-10T18:20:05"/>
    <m/>
    <m/>
    <s v="Gregorian and custom fiscal calendar "/>
    <s v="Whole Number"/>
    <s v="Standard Column"/>
    <s v="None"/>
  </r>
  <r>
    <n v="49"/>
    <s v="Calendar Week Status"/>
    <m/>
    <x v="6"/>
    <m/>
    <b v="0"/>
    <s v="Calendar Week Status"/>
    <m/>
    <m/>
    <b v="1"/>
    <s v="Default"/>
    <d v="2018-01-10T18:20:05"/>
    <d v="2018-01-10T18:20:05"/>
    <m/>
    <m/>
    <s v="Gregorian and custom fiscal calendar "/>
    <s v="Text"/>
    <s v="Standard Column"/>
    <s v="None"/>
  </r>
  <r>
    <n v="50"/>
    <s v="Calendar Week in Month"/>
    <m/>
    <x v="6"/>
    <m/>
    <b v="1"/>
    <s v="Calendar Week in Month"/>
    <m/>
    <m/>
    <b v="1"/>
    <s v="Default"/>
    <d v="2018-01-10T18:20:05"/>
    <d v="2018-01-10T18:20:05"/>
    <m/>
    <m/>
    <s v="Gregorian and custom fiscal calendar "/>
    <s v="Whole Number"/>
    <s v="Standard Column"/>
    <s v="None"/>
  </r>
  <r>
    <n v="51"/>
    <s v="Calendar Week in Year"/>
    <m/>
    <x v="6"/>
    <m/>
    <b v="0"/>
    <s v="Calendar Week in Year"/>
    <m/>
    <m/>
    <b v="1"/>
    <s v="Default"/>
    <d v="2018-01-10T18:20:05"/>
    <d v="2018-01-10T18:20:05"/>
    <m/>
    <s v="Calendar Week Number in Year"/>
    <s v="Gregorian and custom fiscal calendar "/>
    <s v="Text"/>
    <s v="Standard Column"/>
    <s v="None"/>
  </r>
  <r>
    <n v="52"/>
    <s v="Calendar Year"/>
    <m/>
    <x v="6"/>
    <m/>
    <b v="0"/>
    <s v="Calendar Year"/>
    <m/>
    <m/>
    <b v="1"/>
    <s v="Do Not Summarize"/>
    <d v="2018-01-10T18:20:05"/>
    <d v="2018-01-10T18:20:05"/>
    <m/>
    <m/>
    <s v="Gregorian and custom fiscal calendar "/>
    <s v="Whole Number"/>
    <s v="Standard Column"/>
    <s v="Hash Encoding"/>
  </r>
  <r>
    <n v="53"/>
    <s v="Calendar Year Month Number"/>
    <m/>
    <x v="6"/>
    <m/>
    <b v="0"/>
    <s v="Calendar Year Month Number"/>
    <m/>
    <m/>
    <b v="1"/>
    <s v="Default"/>
    <d v="2018-03-30T18:27:40"/>
    <d v="2018-01-10T18:20:05"/>
    <m/>
    <m/>
    <s v="Gregorian and custom fiscal calendar "/>
    <s v="Whole Number"/>
    <s v="Standard Column"/>
    <s v="None"/>
  </r>
  <r>
    <n v="54"/>
    <s v="Calendar Year Quarter Number"/>
    <m/>
    <x v="6"/>
    <m/>
    <b v="0"/>
    <s v="Calendar Year Quarter Number"/>
    <m/>
    <m/>
    <b v="1"/>
    <s v="Default"/>
    <d v="2018-03-30T19:09:03"/>
    <d v="2018-01-10T18:20:05"/>
    <m/>
    <m/>
    <s v="Gregorian and custom fiscal calendar "/>
    <s v="Whole Number"/>
    <s v="Standard Column"/>
    <s v="None"/>
  </r>
  <r>
    <n v="55"/>
    <s v="Calendar Year Status"/>
    <m/>
    <x v="6"/>
    <m/>
    <b v="0"/>
    <s v="Calendar Year Status"/>
    <m/>
    <m/>
    <b v="1"/>
    <s v="Default"/>
    <d v="2018-01-10T18:20:05"/>
    <d v="2018-01-10T18:20:05"/>
    <m/>
    <m/>
    <s v="Gregorian and custom fiscal calendar "/>
    <s v="Text"/>
    <s v="Standard Column"/>
    <s v="None"/>
  </r>
  <r>
    <n v="56"/>
    <s v="Calendar Year Week Number"/>
    <m/>
    <x v="6"/>
    <m/>
    <b v="1"/>
    <s v="Calendar Year Week Number"/>
    <m/>
    <m/>
    <b v="1"/>
    <s v="Default"/>
    <d v="2018-01-10T18:20:05"/>
    <d v="2018-01-10T18:20:05"/>
    <m/>
    <m/>
    <s v="Gregorian and custom fiscal calendar "/>
    <s v="Whole Number"/>
    <s v="Standard Column"/>
    <s v="None"/>
  </r>
  <r>
    <n v="57"/>
    <s v="Calendar Yr-Mo"/>
    <m/>
    <x v="6"/>
    <m/>
    <b v="0"/>
    <s v="Calendar Yr-Mo"/>
    <m/>
    <m/>
    <b v="1"/>
    <s v="Default"/>
    <d v="2018-01-10T18:20:05"/>
    <d v="2018-01-10T18:20:05"/>
    <m/>
    <s v="Calendar Year Month Number"/>
    <s v="Gregorian and custom fiscal calendar "/>
    <s v="Text"/>
    <s v="Standard Column"/>
    <s v="None"/>
  </r>
  <r>
    <n v="58"/>
    <s v="Calendar Yr-Qtr"/>
    <m/>
    <x v="6"/>
    <m/>
    <b v="0"/>
    <s v="Calendar Yr-Qtr"/>
    <m/>
    <m/>
    <b v="1"/>
    <s v="Default"/>
    <d v="2018-01-10T18:20:05"/>
    <d v="2018-01-10T18:20:05"/>
    <m/>
    <s v="Calendar Year Quarter Number"/>
    <s v="Gregorian and custom fiscal calendar "/>
    <s v="Text"/>
    <s v="Standard Column"/>
    <s v="None"/>
  </r>
  <r>
    <n v="59"/>
    <s v="Calendar Yr-Wk"/>
    <m/>
    <x v="6"/>
    <m/>
    <b v="0"/>
    <s v="Calendar Yr-Wk"/>
    <m/>
    <m/>
    <b v="1"/>
    <s v="Default"/>
    <d v="2018-01-10T18:20:05"/>
    <d v="2018-01-10T18:20:05"/>
    <m/>
    <m/>
    <s v="Gregorian and custom fiscal calendar "/>
    <s v="Text"/>
    <s v="Standard Column"/>
    <s v="None"/>
  </r>
  <r>
    <n v="60"/>
    <s v="DST Flag"/>
    <m/>
    <x v="6"/>
    <m/>
    <b v="0"/>
    <s v="DST Flag"/>
    <m/>
    <m/>
    <b v="1"/>
    <s v="Default"/>
    <d v="2018-01-10T18:20:05"/>
    <d v="2018-01-10T18:20:05"/>
    <m/>
    <m/>
    <s v="Gregorian and custom fiscal calendar "/>
    <s v="Text"/>
    <s v="Standard Column"/>
    <s v="None"/>
  </r>
  <r>
    <n v="61"/>
    <s v="Date"/>
    <m/>
    <x v="6"/>
    <m/>
    <b v="0"/>
    <s v="Date"/>
    <m/>
    <s v="Short Date"/>
    <b v="1"/>
    <s v="Default"/>
    <d v="2018-01-10T18:20:05"/>
    <d v="2018-01-10T18:20:05"/>
    <m/>
    <m/>
    <s v="Gregorian and custom fiscal calendar "/>
    <s v="Date"/>
    <s v="Standard Column"/>
    <s v="None"/>
  </r>
  <r>
    <n v="62"/>
    <s v="Date Key"/>
    <m/>
    <x v="6"/>
    <m/>
    <b v="1"/>
    <s v="Date Key"/>
    <m/>
    <m/>
    <b v="1"/>
    <s v="Default"/>
    <d v="2018-01-10T18:20:05"/>
    <d v="2018-01-10T18:20:05"/>
    <m/>
    <m/>
    <s v="Gregorian and custom fiscal calendar "/>
    <s v="Whole Number"/>
    <s v="Standard Column"/>
    <s v="None"/>
  </r>
  <r>
    <n v="63"/>
    <s v="Date Number"/>
    <m/>
    <x v="6"/>
    <m/>
    <b v="0"/>
    <s v="Date Number"/>
    <m/>
    <m/>
    <b v="1"/>
    <s v="Default"/>
    <d v="2018-01-10T18:20:05"/>
    <d v="2018-01-10T18:20:05"/>
    <m/>
    <m/>
    <s v="Gregorian and custom fiscal calendar "/>
    <s v="Whole Number"/>
    <s v="Standard Column"/>
    <s v="None"/>
  </r>
  <r>
    <n v="64"/>
    <s v="Day Number in Calendar Month"/>
    <m/>
    <x v="6"/>
    <m/>
    <b v="0"/>
    <s v="Day Number in Calendar Month"/>
    <m/>
    <m/>
    <b v="1"/>
    <s v="Default"/>
    <d v="2018-01-10T18:20:05"/>
    <d v="2018-01-10T18:20:05"/>
    <m/>
    <m/>
    <s v="Gregorian and custom fiscal calendar "/>
    <s v="Whole Number"/>
    <s v="Standard Column"/>
    <s v="None"/>
  </r>
  <r>
    <n v="65"/>
    <s v="Day Number in Calendar Year"/>
    <m/>
    <x v="6"/>
    <m/>
    <b v="0"/>
    <s v="Day Number in Calendar Year"/>
    <m/>
    <m/>
    <b v="1"/>
    <s v="Default"/>
    <d v="2018-01-10T18:20:05"/>
    <d v="2018-01-10T18:20:05"/>
    <m/>
    <m/>
    <s v="Gregorian and custom fiscal calendar "/>
    <s v="Whole Number"/>
    <s v="Standard Column"/>
    <s v="None"/>
  </r>
  <r>
    <n v="66"/>
    <s v="Fiscal Date Last Year"/>
    <m/>
    <x v="6"/>
    <m/>
    <b v="1"/>
    <s v="Fiscal Date Last Year"/>
    <m/>
    <s v="Short Date"/>
    <b v="1"/>
    <s v="Default"/>
    <d v="2018-01-10T18:20:05"/>
    <d v="2018-01-10T18:20:05"/>
    <m/>
    <m/>
    <s v="Gregorian and custom fiscal calendar "/>
    <s v="Date"/>
    <s v="Standard Column"/>
    <s v="None"/>
  </r>
  <r>
    <n v="67"/>
    <s v="Fiscal Period"/>
    <m/>
    <x v="6"/>
    <m/>
    <b v="1"/>
    <s v="Fiscal Period"/>
    <m/>
    <m/>
    <b v="1"/>
    <s v="Default"/>
    <d v="2018-01-10T18:20:05"/>
    <d v="2018-01-10T18:20:05"/>
    <m/>
    <m/>
    <s v="Gregorian and custom fiscal calendar "/>
    <s v="Whole Number"/>
    <s v="Standard Column"/>
    <s v="None"/>
  </r>
  <r>
    <n v="68"/>
    <s v="Fiscal Quarter"/>
    <m/>
    <x v="6"/>
    <m/>
    <b v="1"/>
    <s v="Fiscal Quarter"/>
    <m/>
    <m/>
    <b v="1"/>
    <s v="Default"/>
    <d v="2018-01-10T18:20:05"/>
    <d v="2018-01-10T18:20:05"/>
    <m/>
    <m/>
    <s v="Gregorian and custom fiscal calendar "/>
    <s v="Text"/>
    <s v="Standard Column"/>
    <s v="None"/>
  </r>
  <r>
    <n v="69"/>
    <s v="Fiscal Week Sequence"/>
    <m/>
    <x v="6"/>
    <m/>
    <b v="1"/>
    <s v="Fiscal Week Sequence"/>
    <m/>
    <m/>
    <b v="1"/>
    <s v="Default"/>
    <d v="2018-01-10T18:20:05"/>
    <d v="2018-01-10T18:20:05"/>
    <m/>
    <m/>
    <s v="Gregorian and custom fiscal calendar "/>
    <s v="Whole Number"/>
    <s v="Standard Column"/>
    <s v="None"/>
  </r>
  <r>
    <n v="70"/>
    <s v="Fiscal Week Sort"/>
    <m/>
    <x v="6"/>
    <m/>
    <b v="1"/>
    <s v="Fiscal Week Sort"/>
    <m/>
    <m/>
    <b v="1"/>
    <s v="Default"/>
    <d v="2018-01-10T18:20:05"/>
    <d v="2018-01-10T18:20:05"/>
    <m/>
    <m/>
    <s v="Gregorian and custom fiscal calendar "/>
    <s v="Whole Number"/>
    <s v="Standard Column"/>
    <s v="None"/>
  </r>
  <r>
    <n v="71"/>
    <s v="Fiscal Week of Period"/>
    <m/>
    <x v="6"/>
    <m/>
    <b v="1"/>
    <s v="Fiscal Week of Period"/>
    <m/>
    <m/>
    <b v="1"/>
    <s v="Default"/>
    <d v="2018-01-10T18:20:05"/>
    <d v="2018-01-10T18:20:05"/>
    <m/>
    <m/>
    <s v="Gregorian and custom fiscal calendar "/>
    <s v="Whole Number"/>
    <s v="Standard Column"/>
    <s v="None"/>
  </r>
  <r>
    <n v="72"/>
    <s v="Fiscal Year"/>
    <m/>
    <x v="6"/>
    <m/>
    <b v="1"/>
    <s v="Fiscal Year"/>
    <m/>
    <m/>
    <b v="1"/>
    <s v="Default"/>
    <d v="2018-01-10T18:20:05"/>
    <d v="2018-01-10T18:20:05"/>
    <m/>
    <m/>
    <s v="Gregorian and custom fiscal calendar "/>
    <s v="Whole Number"/>
    <s v="Standard Column"/>
    <s v="None"/>
  </r>
  <r>
    <n v="73"/>
    <s v="Fiscal Yr-Period"/>
    <m/>
    <x v="6"/>
    <m/>
    <b v="1"/>
    <s v="Fiscal Yr-Period"/>
    <m/>
    <m/>
    <b v="1"/>
    <s v="Default"/>
    <d v="2018-01-10T18:20:05"/>
    <d v="2018-01-10T18:20:05"/>
    <m/>
    <m/>
    <s v="Gregorian and custom fiscal calendar "/>
    <s v="Text"/>
    <s v="Standard Column"/>
    <s v="None"/>
  </r>
  <r>
    <n v="74"/>
    <s v="Fiscal Yr-Period Sort"/>
    <m/>
    <x v="6"/>
    <m/>
    <b v="1"/>
    <s v="Fiscal Yr-Period Sort"/>
    <m/>
    <m/>
    <b v="1"/>
    <s v="Default"/>
    <d v="2018-01-10T18:20:05"/>
    <d v="2018-01-10T18:20:05"/>
    <m/>
    <m/>
    <s v="Gregorian and custom fiscal calendar "/>
    <s v="Whole Number"/>
    <s v="Standard Column"/>
    <s v="None"/>
  </r>
  <r>
    <n v="75"/>
    <s v="Fiscal Yr-Qtr"/>
    <m/>
    <x v="6"/>
    <m/>
    <b v="1"/>
    <s v="Fiscal Yr-Qtr"/>
    <m/>
    <m/>
    <b v="1"/>
    <s v="Default"/>
    <d v="2018-01-10T18:20:05"/>
    <d v="2018-01-10T18:20:05"/>
    <m/>
    <m/>
    <s v="Gregorian and custom fiscal calendar "/>
    <s v="Text"/>
    <s v="Standard Column"/>
    <s v="None"/>
  </r>
  <r>
    <n v="76"/>
    <s v="Fiscal Yr-Qtr Sort"/>
    <m/>
    <x v="6"/>
    <m/>
    <b v="1"/>
    <s v="Fiscal Yr-Qtr Sort"/>
    <m/>
    <m/>
    <b v="1"/>
    <s v="Default"/>
    <d v="2018-01-10T18:20:05"/>
    <d v="2018-01-10T18:20:05"/>
    <m/>
    <m/>
    <s v="Gregorian and custom fiscal calendar "/>
    <s v="Whole Number"/>
    <s v="Standard Column"/>
    <s v="None"/>
  </r>
  <r>
    <n v="77"/>
    <s v="Fiscal Yr-Wk"/>
    <m/>
    <x v="6"/>
    <m/>
    <b v="1"/>
    <s v="Fiscal Yr-Wk"/>
    <m/>
    <m/>
    <b v="1"/>
    <s v="Default"/>
    <d v="2018-01-10T18:20:05"/>
    <d v="2018-01-10T18:20:05"/>
    <m/>
    <m/>
    <s v="Gregorian and custom fiscal calendar "/>
    <s v="Text"/>
    <s v="Standard Column"/>
    <s v="None"/>
  </r>
  <r>
    <n v="78"/>
    <s v="Fiscal Yr-Wk Sort"/>
    <m/>
    <x v="6"/>
    <m/>
    <b v="1"/>
    <s v="Fiscal Yr-Wk Sort"/>
    <m/>
    <m/>
    <b v="1"/>
    <s v="Default"/>
    <d v="2018-01-10T18:20:05"/>
    <d v="2018-01-10T18:20:05"/>
    <m/>
    <m/>
    <s v="Gregorian and custom fiscal calendar "/>
    <s v="Whole Number"/>
    <s v="Standard Column"/>
    <s v="None"/>
  </r>
  <r>
    <n v="79"/>
    <s v="Full Date Description"/>
    <m/>
    <x v="6"/>
    <m/>
    <b v="0"/>
    <s v="Full Date Description"/>
    <m/>
    <m/>
    <b v="1"/>
    <s v="Default"/>
    <d v="2018-01-10T18:20:05"/>
    <d v="2018-01-10T18:20:05"/>
    <m/>
    <m/>
    <s v="Gregorian and custom fiscal calendar "/>
    <s v="Text"/>
    <s v="Standard Column"/>
    <s v="None"/>
  </r>
  <r>
    <n v="80"/>
    <s v="Holiday Indicator"/>
    <m/>
    <x v="6"/>
    <m/>
    <b v="0"/>
    <s v="Holiday Indicator"/>
    <m/>
    <m/>
    <b v="1"/>
    <s v="Default"/>
    <d v="2018-01-10T18:20:05"/>
    <d v="2018-01-10T18:20:05"/>
    <m/>
    <m/>
    <s v="Gregorian and custom fiscal calendar "/>
    <s v="Text"/>
    <s v="Standard Column"/>
    <s v="None"/>
  </r>
  <r>
    <n v="81"/>
    <s v="One Year Prior Date"/>
    <m/>
    <x v="6"/>
    <m/>
    <b v="1"/>
    <s v="One Year Prior Date"/>
    <m/>
    <s v="Short Date"/>
    <b v="1"/>
    <s v="Default"/>
    <d v="2018-01-10T18:20:05"/>
    <d v="2018-01-10T18:20:05"/>
    <m/>
    <m/>
    <s v="Gregorian and custom fiscal calendar "/>
    <s v="Date"/>
    <s v="Standard Column"/>
    <s v="None"/>
  </r>
  <r>
    <n v="82"/>
    <s v="Prior Calendar Month Date"/>
    <m/>
    <x v="6"/>
    <m/>
    <b v="0"/>
    <s v="Prior Calendar Month Date"/>
    <m/>
    <s v="Short Date"/>
    <b v="1"/>
    <s v="Default"/>
    <d v="2018-01-10T18:20:05"/>
    <d v="2018-01-10T18:20:05"/>
    <m/>
    <m/>
    <s v="Gregorian and custom fiscal calendar "/>
    <s v="Date"/>
    <s v="Standard Column"/>
    <s v="None"/>
  </r>
  <r>
    <n v="83"/>
    <s v="Prior Calendar Week Date"/>
    <m/>
    <x v="6"/>
    <m/>
    <b v="1"/>
    <s v="Prior Calendar Week Date"/>
    <m/>
    <s v="Short Date"/>
    <b v="1"/>
    <s v="Default"/>
    <d v="2018-01-10T18:20:05"/>
    <d v="2018-01-10T18:20:05"/>
    <m/>
    <m/>
    <s v="Gregorian and custom fiscal calendar "/>
    <s v="Date"/>
    <s v="Standard Column"/>
    <s v="None"/>
  </r>
  <r>
    <n v="84"/>
    <s v="Prior Calendar Year Date"/>
    <m/>
    <x v="6"/>
    <m/>
    <b v="0"/>
    <s v="Prior Calendar Year Date"/>
    <m/>
    <s v="Short Date"/>
    <b v="1"/>
    <s v="Default"/>
    <d v="2018-01-10T18:20:05"/>
    <d v="2018-01-10T18:20:05"/>
    <m/>
    <m/>
    <s v="Gregorian and custom fiscal calendar "/>
    <s v="Date"/>
    <s v="Standard Column"/>
    <s v="None"/>
  </r>
  <r>
    <n v="85"/>
    <s v="Trailing 3 Calendar Month Period Sort"/>
    <m/>
    <x v="6"/>
    <m/>
    <b v="1"/>
    <s v="Trailing 3 Calendar Month Period Sort"/>
    <m/>
    <m/>
    <b v="1"/>
    <s v="Default"/>
    <d v="2018-01-10T18:20:05"/>
    <d v="2018-01-10T18:20:05"/>
    <m/>
    <m/>
    <s v="Gregorian and custom fiscal calendar "/>
    <s v="Whole Number"/>
    <s v="Standard Column"/>
    <s v="None"/>
  </r>
  <r>
    <n v="86"/>
    <s v="Trailing 3 Calendar Month Periods"/>
    <m/>
    <x v="6"/>
    <m/>
    <b v="0"/>
    <s v="Trailing 3 Calendar Month Periods"/>
    <m/>
    <m/>
    <b v="1"/>
    <s v="Default"/>
    <d v="2018-01-10T18:20:05"/>
    <d v="2018-01-10T18:20:05"/>
    <m/>
    <s v="Trailing 3 Calendar Month Period Sort"/>
    <s v="Gregorian and custom fiscal calendar "/>
    <s v="Text"/>
    <s v="Standard Column"/>
    <s v="None"/>
  </r>
  <r>
    <n v="87"/>
    <s v="Weekday"/>
    <m/>
    <x v="6"/>
    <m/>
    <b v="0"/>
    <s v="Weekday"/>
    <m/>
    <m/>
    <b v="1"/>
    <s v="Default"/>
    <d v="2018-01-10T18:20:05"/>
    <d v="2018-01-10T18:20:05"/>
    <m/>
    <s v="Weekday Sort"/>
    <s v="Gregorian and custom fiscal calendar "/>
    <s v="Text"/>
    <s v="Standard Column"/>
    <s v="None"/>
  </r>
  <r>
    <n v="88"/>
    <s v="Weekday Abb"/>
    <m/>
    <x v="6"/>
    <m/>
    <b v="0"/>
    <s v="Weekday Abb"/>
    <m/>
    <m/>
    <b v="1"/>
    <s v="Default"/>
    <d v="2018-01-10T18:20:05"/>
    <d v="2018-01-10T18:20:05"/>
    <m/>
    <s v="Weekday Sort"/>
    <s v="Gregorian and custom fiscal calendar "/>
    <s v="Text"/>
    <s v="Standard Column"/>
    <s v="None"/>
  </r>
  <r>
    <n v="89"/>
    <s v="Weekday Indicator"/>
    <m/>
    <x v="6"/>
    <m/>
    <b v="0"/>
    <s v="Weekday Indicator"/>
    <m/>
    <m/>
    <b v="1"/>
    <s v="Default"/>
    <d v="2018-01-10T18:20:05"/>
    <d v="2018-01-10T18:20:05"/>
    <m/>
    <m/>
    <s v="Gregorian and custom fiscal calendar "/>
    <s v="Text"/>
    <s v="Standard Column"/>
    <s v="None"/>
  </r>
  <r>
    <n v="90"/>
    <s v="Weekday Sort"/>
    <m/>
    <x v="6"/>
    <m/>
    <b v="1"/>
    <s v="Weekday Sort"/>
    <m/>
    <m/>
    <b v="1"/>
    <s v="Default"/>
    <d v="2018-01-10T18:20:05"/>
    <d v="2018-01-10T18:20:05"/>
    <m/>
    <m/>
    <s v="Gregorian and custom fiscal calendar "/>
    <s v="Whole Number"/>
    <s v="Standard Column"/>
    <s v="None"/>
  </r>
  <r>
    <n v="91"/>
    <s v="Current Flag"/>
    <m/>
    <x v="7"/>
    <m/>
    <b v="0"/>
    <s v="Current Flag"/>
    <m/>
    <m/>
    <b v="1"/>
    <s v="Default"/>
    <d v="2018-01-10T18:20:05"/>
    <d v="2018-01-10T18:20:05"/>
    <m/>
    <m/>
    <s v="Adventure Works employees engaged in reseller sales"/>
    <s v="Text"/>
    <s v="Standard Column"/>
    <s v="None"/>
  </r>
  <r>
    <n v="92"/>
    <s v="Employee Alternate Key"/>
    <m/>
    <x v="7"/>
    <m/>
    <b v="0"/>
    <s v="Employee Alternate Key"/>
    <m/>
    <m/>
    <b v="1"/>
    <s v="Default"/>
    <d v="2018-01-10T18:20:05"/>
    <d v="2018-01-10T18:20:05"/>
    <m/>
    <m/>
    <s v="Adventure Works employees engaged in reseller sales"/>
    <s v="Text"/>
    <s v="Standard Column"/>
    <s v="None"/>
  </r>
  <r>
    <n v="93"/>
    <s v="Employee Base Rate"/>
    <m/>
    <x v="7"/>
    <m/>
    <b v="0"/>
    <s v="Employee Base Rate"/>
    <m/>
    <m/>
    <b v="1"/>
    <s v="Do Not Summarize"/>
    <d v="2018-06-25T01:45:28"/>
    <d v="2018-01-10T18:20:05"/>
    <m/>
    <m/>
    <s v="Adventure Works employees engaged in reseller sales"/>
    <s v="Fixed Decimal Number"/>
    <s v="Standard Column"/>
    <s v="None"/>
  </r>
  <r>
    <n v="94"/>
    <s v="Employee Department"/>
    <m/>
    <x v="7"/>
    <m/>
    <b v="0"/>
    <s v="Employee Department"/>
    <m/>
    <m/>
    <b v="1"/>
    <s v="Default"/>
    <d v="2018-01-10T18:20:05"/>
    <d v="2018-01-10T18:20:05"/>
    <m/>
    <m/>
    <s v="Adventure Works employees engaged in reseller sales"/>
    <s v="Text"/>
    <s v="Standard Column"/>
    <s v="None"/>
  </r>
  <r>
    <n v="95"/>
    <s v="Employee Email Address"/>
    <m/>
    <x v="7"/>
    <m/>
    <b v="0"/>
    <s v="Employee Email Address"/>
    <m/>
    <m/>
    <b v="1"/>
    <s v="Default"/>
    <d v="2018-01-10T18:20:05"/>
    <d v="2018-01-10T18:20:05"/>
    <m/>
    <m/>
    <s v="Adventure Works employees engaged in reseller sales"/>
    <s v="Text"/>
    <s v="Standard Column"/>
    <s v="None"/>
  </r>
  <r>
    <n v="96"/>
    <s v="Employee Email Link"/>
    <m/>
    <x v="7"/>
    <m/>
    <b v="0"/>
    <s v="Employee Email Link"/>
    <m/>
    <m/>
    <b v="1"/>
    <s v="Default"/>
    <d v="2018-01-10T18:20:05"/>
    <d v="2018-01-10T18:20:05"/>
    <m/>
    <m/>
    <s v="Adventure Works employees engaged in reseller sales"/>
    <s v="Text"/>
    <s v="Standard Column"/>
    <s v="None"/>
  </r>
  <r>
    <n v="97"/>
    <s v="Employee Gender"/>
    <m/>
    <x v="7"/>
    <m/>
    <b v="0"/>
    <s v="Employee Gender"/>
    <m/>
    <m/>
    <b v="1"/>
    <s v="Default"/>
    <d v="2018-01-10T18:20:05"/>
    <d v="2018-01-10T18:20:05"/>
    <m/>
    <m/>
    <s v="Adventure Works employees engaged in reseller sales"/>
    <s v="Text"/>
    <s v="Standard Column"/>
    <s v="None"/>
  </r>
  <r>
    <n v="98"/>
    <s v="Employee Hire Date"/>
    <m/>
    <x v="7"/>
    <m/>
    <b v="0"/>
    <s v="Employee Hire Date"/>
    <m/>
    <m/>
    <b v="1"/>
    <s v="Default"/>
    <d v="2018-01-10T18:20:05"/>
    <d v="2018-01-10T18:20:05"/>
    <m/>
    <m/>
    <s v="Adventure Works employees engaged in reseller sales"/>
    <s v="Date"/>
    <s v="Standard Column"/>
    <s v="None"/>
  </r>
  <r>
    <n v="99"/>
    <s v="Employee Key"/>
    <m/>
    <x v="7"/>
    <m/>
    <b v="1"/>
    <s v="Employee Key"/>
    <m/>
    <m/>
    <b v="1"/>
    <s v="Do Not Summarize"/>
    <d v="2018-06-25T01:45:28"/>
    <d v="2018-01-10T18:20:05"/>
    <m/>
    <m/>
    <s v="Adventure Works employees engaged in reseller sales"/>
    <s v="Whole Number"/>
    <s v="Standard Column"/>
    <s v="None"/>
  </r>
  <r>
    <n v="100"/>
    <s v="Employee Last Name"/>
    <m/>
    <x v="7"/>
    <m/>
    <b v="0"/>
    <s v="Employee Last Name"/>
    <m/>
    <m/>
    <b v="1"/>
    <s v="Default"/>
    <d v="2018-01-10T18:20:05"/>
    <d v="2018-01-10T18:20:05"/>
    <m/>
    <m/>
    <s v="Adventure Works employees engaged in reseller sales"/>
    <s v="Text"/>
    <s v="Standard Column"/>
    <s v="None"/>
  </r>
  <r>
    <n v="101"/>
    <s v="Employee Level 1"/>
    <m/>
    <x v="7"/>
    <m/>
    <b v="1"/>
    <m/>
    <s v="_x000a_VAR EmpKey = PATHITEM('Employee'[EmployeePath],1,1)_x000a_RETURN_x000a_LOOKUPVALUE('Employee'[Employee Name],Employee[Employee Key],EmpKey)"/>
    <m/>
    <b v="1"/>
    <s v="Default"/>
    <d v="2018-06-17T00:51:51"/>
    <d v="2018-01-10T18:20:05"/>
    <m/>
    <m/>
    <s v="Adventure Works employees engaged in reseller sales"/>
    <s v="Other"/>
    <s v="DAX Calculated Column"/>
    <s v="None"/>
  </r>
  <r>
    <n v="102"/>
    <s v="Employee Level 2"/>
    <m/>
    <x v="7"/>
    <m/>
    <b v="1"/>
    <m/>
    <s v="_x000a_VAR EmpKey = PATHITEM('Employee'[EmployeePath],2,1)_x000a_RETURN_x000a_LOOKUPVALUE('Employee'[Employee Name],Employee[Employee Key],EmpKey)"/>
    <m/>
    <b v="1"/>
    <s v="Default"/>
    <d v="2018-06-17T00:51:51"/>
    <d v="2018-01-10T18:20:05"/>
    <m/>
    <m/>
    <s v="Adventure Works employees engaged in reseller sales"/>
    <s v="Other"/>
    <s v="DAX Calculated Column"/>
    <s v="None"/>
  </r>
  <r>
    <n v="103"/>
    <s v="Employee Level 3"/>
    <m/>
    <x v="7"/>
    <m/>
    <b v="1"/>
    <m/>
    <s v="_x000a_VAR EmpKey = PATHITEM('Employee'[EmployeePath],3,1)_x000a_RETURN_x000a_LOOKUPVALUE('Employee'[Employee Name],Employee[Employee Key],EmpKey)"/>
    <m/>
    <b v="1"/>
    <s v="Default"/>
    <d v="2018-06-17T00:51:51"/>
    <d v="2018-01-10T18:20:05"/>
    <m/>
    <m/>
    <s v="Adventure Works employees engaged in reseller sales"/>
    <s v="Other"/>
    <s v="DAX Calculated Column"/>
    <s v="None"/>
  </r>
  <r>
    <n v="104"/>
    <s v="Employee Level 4"/>
    <m/>
    <x v="7"/>
    <m/>
    <b v="1"/>
    <m/>
    <s v="_x000a_VAR EmpKey = PATHITEM('Employee'[EmployeePath],4,1)_x000a_RETURN_x000a_LOOKUPVALUE('Employee'[Employee Name],Employee[Employee Key],EmpKey)"/>
    <m/>
    <b v="1"/>
    <s v="Default"/>
    <d v="2018-06-17T00:51:51"/>
    <d v="2018-01-10T18:20:05"/>
    <m/>
    <m/>
    <s v="Adventure Works employees engaged in reseller sales"/>
    <s v="Other"/>
    <s v="DAX Calculated Column"/>
    <s v="None"/>
  </r>
  <r>
    <n v="105"/>
    <s v="Employee Login ID"/>
    <m/>
    <x v="7"/>
    <m/>
    <b v="0"/>
    <s v="Employee Login ID"/>
    <m/>
    <m/>
    <b v="1"/>
    <s v="Default"/>
    <d v="2018-01-10T18:20:05"/>
    <d v="2018-01-10T18:20:05"/>
    <m/>
    <m/>
    <s v="Adventure Works employees engaged in reseller sales"/>
    <s v="Text"/>
    <s v="Standard Column"/>
    <s v="None"/>
  </r>
  <r>
    <n v="106"/>
    <s v="Employee Manager Last Name"/>
    <m/>
    <x v="7"/>
    <m/>
    <b v="0"/>
    <s v="Employee Manager Last Name"/>
    <m/>
    <m/>
    <b v="1"/>
    <s v="Default"/>
    <d v="2018-01-10T18:20:05"/>
    <d v="2018-01-10T18:20:05"/>
    <m/>
    <m/>
    <s v="Adventure Works employees engaged in reseller sales"/>
    <s v="Text"/>
    <s v="Standard Column"/>
    <s v="None"/>
  </r>
  <r>
    <n v="107"/>
    <s v="Employee Manager Name"/>
    <s v="The direct or immediate manager for the employee"/>
    <x v="7"/>
    <m/>
    <b v="0"/>
    <s v="Employee Manager Name"/>
    <m/>
    <m/>
    <b v="1"/>
    <s v="Default"/>
    <d v="2018-06-24T22:25:08"/>
    <d v="2018-01-10T18:20:05"/>
    <m/>
    <m/>
    <s v="Adventure Works employees engaged in reseller sales"/>
    <s v="Text"/>
    <s v="Standard Column"/>
    <s v="None"/>
  </r>
  <r>
    <n v="108"/>
    <s v="Employee Marital Status"/>
    <m/>
    <x v="7"/>
    <m/>
    <b v="0"/>
    <s v="Employee Marital Status"/>
    <m/>
    <m/>
    <b v="1"/>
    <s v="Default"/>
    <d v="2018-01-10T18:20:05"/>
    <d v="2018-01-10T18:20:05"/>
    <m/>
    <m/>
    <s v="Adventure Works employees engaged in reseller sales"/>
    <s v="Text"/>
    <s v="Standard Column"/>
    <s v="None"/>
  </r>
  <r>
    <n v="109"/>
    <s v="Employee Name"/>
    <m/>
    <x v="7"/>
    <m/>
    <b v="0"/>
    <s v="Employee Name"/>
    <m/>
    <m/>
    <b v="1"/>
    <s v="Default"/>
    <d v="2018-01-10T18:20:05"/>
    <d v="2018-01-10T18:20:05"/>
    <m/>
    <m/>
    <s v="Adventure Works employees engaged in reseller sales"/>
    <s v="Text"/>
    <s v="Standard Column"/>
    <s v="None"/>
  </r>
  <r>
    <n v="110"/>
    <s v="Employee Pay Frequency"/>
    <m/>
    <x v="7"/>
    <m/>
    <b v="0"/>
    <s v="Employee Pay Frequency"/>
    <m/>
    <m/>
    <b v="1"/>
    <s v="Do Not Summarize"/>
    <d v="2018-06-25T01:45:28"/>
    <d v="2018-01-10T18:20:05"/>
    <m/>
    <m/>
    <s v="Adventure Works employees engaged in reseller sales"/>
    <s v="Whole Number"/>
    <s v="Standard Column"/>
    <s v="None"/>
  </r>
  <r>
    <n v="111"/>
    <s v="Employee Phone"/>
    <m/>
    <x v="7"/>
    <m/>
    <b v="0"/>
    <s v="Employee Phone"/>
    <m/>
    <m/>
    <b v="1"/>
    <s v="Default"/>
    <d v="2018-01-10T18:20:05"/>
    <d v="2018-01-10T18:20:05"/>
    <m/>
    <m/>
    <s v="Adventure Works employees engaged in reseller sales"/>
    <s v="Text"/>
    <s v="Standard Column"/>
    <s v="None"/>
  </r>
  <r>
    <n v="112"/>
    <s v="Employee Row End Date"/>
    <m/>
    <x v="7"/>
    <m/>
    <b v="0"/>
    <s v="Employee Row End Date"/>
    <m/>
    <m/>
    <b v="1"/>
    <s v="Default"/>
    <d v="2018-01-10T18:20:05"/>
    <d v="2018-01-10T18:20:05"/>
    <m/>
    <m/>
    <s v="Adventure Works employees engaged in reseller sales"/>
    <s v="Date"/>
    <s v="Standard Column"/>
    <s v="None"/>
  </r>
  <r>
    <n v="113"/>
    <s v="Employee Row Start Date"/>
    <m/>
    <x v="7"/>
    <m/>
    <b v="0"/>
    <s v="Employee Row Start Date"/>
    <m/>
    <m/>
    <b v="1"/>
    <s v="Default"/>
    <d v="2018-01-10T18:20:05"/>
    <d v="2018-01-10T18:20:05"/>
    <m/>
    <m/>
    <s v="Adventure Works employees engaged in reseller sales"/>
    <s v="Date"/>
    <s v="Standard Column"/>
    <s v="None"/>
  </r>
  <r>
    <n v="114"/>
    <s v="Employee Sales Territory Country"/>
    <m/>
    <x v="7"/>
    <m/>
    <b v="0"/>
    <s v="Employee Sales Territory Country"/>
    <m/>
    <m/>
    <b v="1"/>
    <s v="Default"/>
    <d v="2018-01-10T18:20:05"/>
    <d v="2018-01-10T18:20:05"/>
    <m/>
    <m/>
    <s v="Adventure Works employees engaged in reseller sales"/>
    <s v="Text"/>
    <s v="Standard Column"/>
    <s v="None"/>
  </r>
  <r>
    <n v="115"/>
    <s v="Employee Sales Territory Group"/>
    <m/>
    <x v="7"/>
    <m/>
    <b v="0"/>
    <s v="Employee Sales Territory Group"/>
    <m/>
    <m/>
    <b v="1"/>
    <s v="Default"/>
    <d v="2018-01-10T18:20:05"/>
    <d v="2018-01-10T18:20:05"/>
    <m/>
    <m/>
    <s v="Adventure Works employees engaged in reseller sales"/>
    <s v="Text"/>
    <s v="Standard Column"/>
    <s v="None"/>
  </r>
  <r>
    <n v="116"/>
    <s v="Employee Sales Territory Region"/>
    <m/>
    <x v="7"/>
    <m/>
    <b v="0"/>
    <s v="Employee Sales Territory Region"/>
    <m/>
    <m/>
    <b v="1"/>
    <s v="Default"/>
    <d v="2018-01-10T18:20:05"/>
    <d v="2018-01-10T18:20:05"/>
    <m/>
    <m/>
    <s v="Adventure Works employees engaged in reseller sales"/>
    <s v="Text"/>
    <s v="Standard Column"/>
    <s v="None"/>
  </r>
  <r>
    <n v="117"/>
    <s v="Employee Status"/>
    <m/>
    <x v="7"/>
    <m/>
    <b v="0"/>
    <s v="Employee Status"/>
    <m/>
    <m/>
    <b v="1"/>
    <s v="Default"/>
    <d v="2018-01-10T18:20:05"/>
    <d v="2018-01-10T18:20:05"/>
    <m/>
    <m/>
    <s v="Adventure Works employees engaged in reseller sales"/>
    <s v="Text"/>
    <s v="Standard Column"/>
    <s v="None"/>
  </r>
  <r>
    <n v="118"/>
    <s v="Employee Title"/>
    <m/>
    <x v="7"/>
    <m/>
    <b v="0"/>
    <s v="Employee Title"/>
    <m/>
    <m/>
    <b v="1"/>
    <s v="Default"/>
    <d v="2018-01-10T18:20:05"/>
    <d v="2018-01-10T18:20:05"/>
    <m/>
    <m/>
    <s v="Adventure Works employees engaged in reseller sales"/>
    <s v="Text"/>
    <s v="Standard Column"/>
    <s v="None"/>
  </r>
  <r>
    <n v="119"/>
    <s v="Employee Vacation Hours"/>
    <m/>
    <x v="7"/>
    <m/>
    <b v="0"/>
    <s v="Employee Vacation Hours"/>
    <m/>
    <m/>
    <b v="1"/>
    <s v="Do Not Summarize"/>
    <d v="2018-06-25T01:45:28"/>
    <d v="2018-01-10T18:20:05"/>
    <m/>
    <m/>
    <s v="Adventure Works employees engaged in reseller sales"/>
    <s v="Whole Number"/>
    <s v="Standard Column"/>
    <s v="None"/>
  </r>
  <r>
    <n v="120"/>
    <s v="EmployeePath"/>
    <m/>
    <x v="7"/>
    <m/>
    <b v="1"/>
    <m/>
    <s v="PATH(Employee[Employee Key],Employee[Parent Employee Key])_x000a_"/>
    <m/>
    <b v="1"/>
    <s v="Default"/>
    <d v="2018-06-17T00:51:51"/>
    <d v="2018-01-10T18:20:05"/>
    <m/>
    <m/>
    <s v="Adventure Works employees engaged in reseller sales"/>
    <s v="Other"/>
    <s v="DAX Calculated Column"/>
    <s v="None"/>
  </r>
  <r>
    <n v="121"/>
    <s v="Parent Employee Key"/>
    <m/>
    <x v="7"/>
    <m/>
    <b v="0"/>
    <s v="Parent Employee Key"/>
    <m/>
    <m/>
    <b v="1"/>
    <s v="Do Not Summarize"/>
    <d v="2018-06-25T01:45:28"/>
    <d v="2018-01-10T18:20:05"/>
    <m/>
    <m/>
    <s v="Adventure Works employees engaged in reseller sales"/>
    <s v="Whole Number"/>
    <s v="Standard Column"/>
    <s v="None"/>
  </r>
  <r>
    <n v="122"/>
    <s v="Salaried Flag"/>
    <m/>
    <x v="7"/>
    <m/>
    <b v="0"/>
    <s v="Salaried Flag"/>
    <m/>
    <m/>
    <b v="1"/>
    <s v="Default"/>
    <d v="2018-01-10T18:20:05"/>
    <d v="2018-01-10T18:20:05"/>
    <m/>
    <m/>
    <s v="Adventure Works employees engaged in reseller sales"/>
    <s v="Text"/>
    <s v="Standard Column"/>
    <s v="None"/>
  </r>
  <r>
    <n v="123"/>
    <s v="Currency Key"/>
    <m/>
    <x v="8"/>
    <m/>
    <b v="1"/>
    <s v="Currency Key"/>
    <m/>
    <m/>
    <b v="1"/>
    <s v="Default"/>
    <d v="2018-01-10T18:20:05"/>
    <d v="2018-01-10T18:20:05"/>
    <m/>
    <m/>
    <s v="Online sales transactions at line level to customers (direct)"/>
    <s v="Whole Number"/>
    <s v="Standard Column"/>
    <s v="Hash Encoding"/>
  </r>
  <r>
    <n v="124"/>
    <s v="Customer Key"/>
    <m/>
    <x v="8"/>
    <m/>
    <b v="1"/>
    <s v="Customer Key"/>
    <m/>
    <m/>
    <b v="1"/>
    <s v="Default"/>
    <d v="2018-01-10T18:20:05"/>
    <d v="2018-01-10T18:20:05"/>
    <m/>
    <m/>
    <s v="Online sales transactions at line level to customers (direct)"/>
    <s v="Whole Number"/>
    <s v="Standard Column"/>
    <s v="Hash Encoding"/>
  </r>
  <r>
    <n v="125"/>
    <s v="Discount Amount"/>
    <m/>
    <x v="8"/>
    <m/>
    <b v="1"/>
    <s v="Discount Amount"/>
    <m/>
    <m/>
    <b v="1"/>
    <s v="Default"/>
    <d v="2018-01-10T18:20:05"/>
    <d v="2018-01-10T18:20:05"/>
    <m/>
    <m/>
    <s v="Online sales transactions at line level to customers (direct)"/>
    <s v="Decimal Number"/>
    <s v="Standard Column"/>
    <s v="Value Encoding"/>
  </r>
  <r>
    <n v="126"/>
    <s v="Due Date Key"/>
    <m/>
    <x v="8"/>
    <m/>
    <b v="1"/>
    <s v="Due Date Key"/>
    <m/>
    <m/>
    <b v="1"/>
    <s v="Default"/>
    <d v="2018-03-25T17:36:11"/>
    <d v="2018-03-25T17:36:11"/>
    <m/>
    <m/>
    <s v="Online sales transactions at line level to customers (direct)"/>
    <s v="Whole Number"/>
    <s v="Standard Column"/>
    <s v="None"/>
  </r>
  <r>
    <n v="127"/>
    <s v="Freight"/>
    <m/>
    <x v="8"/>
    <m/>
    <b v="1"/>
    <s v="Freight"/>
    <m/>
    <m/>
    <b v="1"/>
    <s v="Default"/>
    <d v="2018-01-10T18:20:05"/>
    <d v="2018-01-10T18:20:05"/>
    <m/>
    <m/>
    <s v="Online sales transactions at line level to customers (direct)"/>
    <s v="Fixed Decimal Number"/>
    <s v="Standard Column"/>
    <s v="None"/>
  </r>
  <r>
    <n v="128"/>
    <s v="Order Date Key"/>
    <m/>
    <x v="8"/>
    <m/>
    <b v="1"/>
    <s v="Order Date Key"/>
    <m/>
    <m/>
    <b v="1"/>
    <s v="Default"/>
    <d v="2018-03-25T17:36:11"/>
    <d v="2018-03-25T17:36:11"/>
    <m/>
    <m/>
    <s v="Online sales transactions at line level to customers (direct)"/>
    <s v="Whole Number"/>
    <s v="Standard Column"/>
    <s v="None"/>
  </r>
  <r>
    <n v="129"/>
    <s v="Order Quantity"/>
    <m/>
    <x v="8"/>
    <m/>
    <b v="1"/>
    <s v="Order Quantity"/>
    <m/>
    <m/>
    <b v="1"/>
    <s v="Default"/>
    <d v="2018-01-10T18:20:05"/>
    <d v="2018-01-10T18:20:05"/>
    <m/>
    <m/>
    <s v="Online sales transactions at line level to customers (direct)"/>
    <s v="Whole Number"/>
    <s v="Standard Column"/>
    <s v="Value Encoding"/>
  </r>
  <r>
    <n v="130"/>
    <s v="Product Key"/>
    <m/>
    <x v="8"/>
    <m/>
    <b v="1"/>
    <s v="Product Key"/>
    <m/>
    <m/>
    <b v="1"/>
    <s v="Default"/>
    <d v="2018-01-10T18:20:05"/>
    <d v="2018-01-10T18:20:05"/>
    <m/>
    <m/>
    <s v="Online sales transactions at line level to customers (direct)"/>
    <s v="Whole Number"/>
    <s v="Standard Column"/>
    <s v="Hash Encoding"/>
  </r>
  <r>
    <n v="131"/>
    <s v="Product Standard Cost"/>
    <m/>
    <x v="8"/>
    <m/>
    <b v="1"/>
    <s v="Product Standard Cost"/>
    <m/>
    <m/>
    <b v="1"/>
    <s v="Default"/>
    <d v="2018-01-10T18:20:05"/>
    <d v="2018-01-10T18:20:05"/>
    <m/>
    <m/>
    <s v="Online sales transactions at line level to customers (direct)"/>
    <s v="Fixed Decimal Number"/>
    <s v="Standard Column"/>
    <s v="Value Encoding"/>
  </r>
  <r>
    <n v="132"/>
    <s v="Promotion Key"/>
    <m/>
    <x v="8"/>
    <m/>
    <b v="1"/>
    <s v="Promotion Key"/>
    <m/>
    <m/>
    <b v="1"/>
    <s v="Default"/>
    <d v="2018-01-10T18:20:05"/>
    <d v="2018-01-10T18:20:05"/>
    <m/>
    <m/>
    <s v="Online sales transactions at line level to customers (direct)"/>
    <s v="Whole Number"/>
    <s v="Standard Column"/>
    <s v="Hash Encoding"/>
  </r>
  <r>
    <n v="133"/>
    <s v="Sales Order Line Number"/>
    <m/>
    <x v="8"/>
    <m/>
    <b v="1"/>
    <s v="Sales Order Line Number"/>
    <m/>
    <m/>
    <b v="1"/>
    <s v="Default"/>
    <d v="2018-01-10T18:20:05"/>
    <d v="2018-01-10T18:20:05"/>
    <m/>
    <m/>
    <s v="Online sales transactions at line level to customers (direct)"/>
    <s v="Whole Number"/>
    <s v="Standard Column"/>
    <s v="None"/>
  </r>
  <r>
    <n v="134"/>
    <s v="Sales Order Number"/>
    <m/>
    <x v="8"/>
    <m/>
    <b v="1"/>
    <s v="Sales Order Number"/>
    <m/>
    <m/>
    <b v="1"/>
    <s v="Default"/>
    <d v="2018-01-10T18:20:05"/>
    <d v="2018-01-10T18:20:05"/>
    <m/>
    <m/>
    <s v="Online sales transactions at line level to customers (direct)"/>
    <s v="Text"/>
    <s v="Standard Column"/>
    <s v="None"/>
  </r>
  <r>
    <n v="135"/>
    <s v="Sales Territory Key"/>
    <m/>
    <x v="8"/>
    <m/>
    <b v="1"/>
    <s v="Sales Territory Key"/>
    <m/>
    <m/>
    <b v="1"/>
    <s v="Default"/>
    <d v="2018-01-10T18:20:05"/>
    <d v="2018-01-10T18:20:05"/>
    <m/>
    <m/>
    <s v="Online sales transactions at line level to customers (direct)"/>
    <s v="Whole Number"/>
    <s v="Standard Column"/>
    <s v="None"/>
  </r>
  <r>
    <n v="136"/>
    <s v="Ship Date Key"/>
    <m/>
    <x v="8"/>
    <m/>
    <b v="1"/>
    <s v="Ship Date Key"/>
    <m/>
    <m/>
    <b v="1"/>
    <s v="Default"/>
    <d v="2018-03-25T17:36:11"/>
    <d v="2018-03-25T17:36:11"/>
    <m/>
    <m/>
    <s v="Online sales transactions at line level to customers (direct)"/>
    <s v="Whole Number"/>
    <s v="Standard Column"/>
    <s v="None"/>
  </r>
  <r>
    <n v="137"/>
    <s v="Tax Amount"/>
    <m/>
    <x v="8"/>
    <m/>
    <b v="1"/>
    <s v="Tax Amount"/>
    <m/>
    <m/>
    <b v="1"/>
    <s v="Default"/>
    <d v="2018-01-10T18:20:05"/>
    <d v="2018-01-10T18:20:05"/>
    <m/>
    <m/>
    <s v="Online sales transactions at line level to customers (direct)"/>
    <s v="Fixed Decimal Number"/>
    <s v="Standard Column"/>
    <s v="Value Encoding"/>
  </r>
  <r>
    <n v="138"/>
    <s v="Unit Price"/>
    <m/>
    <x v="8"/>
    <m/>
    <b v="1"/>
    <s v="Unit Price"/>
    <m/>
    <m/>
    <b v="1"/>
    <s v="Default"/>
    <d v="2018-01-10T18:20:05"/>
    <d v="2018-01-10T18:20:05"/>
    <m/>
    <m/>
    <s v="Online sales transactions at line level to customers (direct)"/>
    <s v="Fixed Decimal Number"/>
    <s v="Standard Column"/>
    <s v="Value Encoding"/>
  </r>
  <r>
    <n v="139"/>
    <s v="Product Alternate Key"/>
    <m/>
    <x v="9"/>
    <m/>
    <b v="0"/>
    <s v="Product Alternate Key"/>
    <m/>
    <m/>
    <b v="1"/>
    <s v="Default"/>
    <d v="2018-01-10T18:20:05"/>
    <d v="2018-01-10T18:20:05"/>
    <m/>
    <m/>
    <s v="Full product catalog including products not available for sell"/>
    <s v="Text"/>
    <s v="Standard Column"/>
    <s v="None"/>
  </r>
  <r>
    <n v="140"/>
    <s v="Product Category"/>
    <m/>
    <x v="9"/>
    <m/>
    <b v="0"/>
    <s v="Product Category"/>
    <m/>
    <m/>
    <b v="1"/>
    <s v="Default"/>
    <d v="2018-01-10T18:20:05"/>
    <d v="2018-01-10T18:20:05"/>
    <m/>
    <m/>
    <s v="Full product catalog including products not available for sell"/>
    <s v="Text"/>
    <s v="Standard Column"/>
    <s v="None"/>
  </r>
  <r>
    <n v="141"/>
    <s v="Product Category Group"/>
    <m/>
    <x v="9"/>
    <m/>
    <b v="0"/>
    <s v="Product Category Group"/>
    <m/>
    <m/>
    <b v="1"/>
    <s v="Default"/>
    <d v="2018-01-10T18:20:05"/>
    <d v="2018-01-10T18:20:05"/>
    <m/>
    <m/>
    <s v="Full product catalog including products not available for sell"/>
    <s v="Text"/>
    <s v="Standard Column"/>
    <s v="None"/>
  </r>
  <r>
    <n v="142"/>
    <s v="Product Class"/>
    <m/>
    <x v="9"/>
    <m/>
    <b v="0"/>
    <s v="Product Class"/>
    <m/>
    <m/>
    <b v="1"/>
    <s v="Default"/>
    <d v="2018-01-10T18:20:05"/>
    <d v="2018-01-10T18:20:05"/>
    <m/>
    <m/>
    <s v="Full product catalog including products not available for sell"/>
    <s v="Text"/>
    <s v="Standard Column"/>
    <s v="None"/>
  </r>
  <r>
    <n v="143"/>
    <s v="Product Color"/>
    <m/>
    <x v="9"/>
    <m/>
    <b v="0"/>
    <s v="Product Color"/>
    <m/>
    <m/>
    <b v="1"/>
    <s v="Default"/>
    <d v="2018-01-10T18:20:05"/>
    <d v="2018-01-10T18:20:05"/>
    <m/>
    <m/>
    <s v="Full product catalog including products not available for sell"/>
    <s v="Text"/>
    <s v="Standard Column"/>
    <s v="None"/>
  </r>
  <r>
    <n v="144"/>
    <s v="Product Days to Manufacture"/>
    <m/>
    <x v="9"/>
    <m/>
    <b v="0"/>
    <s v="Product Days to Manufacture"/>
    <m/>
    <m/>
    <b v="1"/>
    <s v="Do Not Summarize"/>
    <d v="2018-06-25T01:45:28"/>
    <d v="2018-01-10T18:20:05"/>
    <m/>
    <m/>
    <s v="Full product catalog including products not available for sell"/>
    <s v="Whole Number"/>
    <s v="Standard Column"/>
    <s v="None"/>
  </r>
  <r>
    <n v="145"/>
    <s v="Product Dealer Price"/>
    <m/>
    <x v="9"/>
    <m/>
    <b v="0"/>
    <s v="Product Dealer Price"/>
    <m/>
    <m/>
    <b v="1"/>
    <s v="Do Not Summarize"/>
    <d v="2018-06-25T01:45:28"/>
    <d v="2018-01-10T18:20:05"/>
    <m/>
    <m/>
    <s v="Full product catalog including products not available for sell"/>
    <s v="Fixed Decimal Number"/>
    <s v="Standard Column"/>
    <s v="None"/>
  </r>
  <r>
    <n v="146"/>
    <s v="Product Description"/>
    <m/>
    <x v="9"/>
    <m/>
    <b v="0"/>
    <s v="Product Description"/>
    <m/>
    <m/>
    <b v="1"/>
    <s v="Default"/>
    <d v="2018-01-10T18:20:05"/>
    <d v="2018-01-10T18:20:05"/>
    <m/>
    <m/>
    <s v="Full product catalog including products not available for sell"/>
    <s v="Text"/>
    <s v="Standard Column"/>
    <s v="None"/>
  </r>
  <r>
    <n v="147"/>
    <s v="Product End Date"/>
    <m/>
    <x v="9"/>
    <m/>
    <b v="0"/>
    <s v="Product End Date"/>
    <m/>
    <m/>
    <b v="1"/>
    <s v="Default"/>
    <d v="2018-01-10T18:20:05"/>
    <d v="2018-01-10T18:20:05"/>
    <m/>
    <m/>
    <s v="Full product catalog including products not available for sell"/>
    <s v="Date"/>
    <s v="Standard Column"/>
    <s v="None"/>
  </r>
  <r>
    <n v="148"/>
    <s v="Product Finished Goods Indicator"/>
    <m/>
    <x v="9"/>
    <m/>
    <b v="0"/>
    <s v="Product Finished Goods Indicator"/>
    <m/>
    <m/>
    <b v="1"/>
    <s v="Default"/>
    <d v="2018-01-10T18:20:05"/>
    <d v="2018-01-10T18:20:05"/>
    <m/>
    <m/>
    <s v="Full product catalog including products not available for sell"/>
    <s v="Text"/>
    <s v="Standard Column"/>
    <s v="None"/>
  </r>
  <r>
    <n v="149"/>
    <s v="Product Key"/>
    <m/>
    <x v="9"/>
    <m/>
    <b v="1"/>
    <s v="Product Key"/>
    <m/>
    <m/>
    <b v="1"/>
    <s v="Do Not Summarize"/>
    <d v="2018-06-25T01:45:28"/>
    <d v="2018-01-10T18:20:05"/>
    <m/>
    <m/>
    <s v="Full product catalog including products not available for sell"/>
    <s v="Whole Number"/>
    <s v="Standard Column"/>
    <s v="None"/>
  </r>
  <r>
    <n v="150"/>
    <s v="Product Line"/>
    <m/>
    <x v="9"/>
    <m/>
    <b v="0"/>
    <s v="Product Line"/>
    <m/>
    <m/>
    <b v="1"/>
    <s v="Default"/>
    <d v="2018-01-10T18:20:05"/>
    <d v="2018-01-10T18:20:05"/>
    <m/>
    <m/>
    <s v="Full product catalog including products not available for sell"/>
    <s v="Text"/>
    <s v="Standard Column"/>
    <s v="None"/>
  </r>
  <r>
    <n v="151"/>
    <s v="Product List Price"/>
    <m/>
    <x v="9"/>
    <m/>
    <b v="0"/>
    <s v="Product List Price"/>
    <m/>
    <m/>
    <b v="1"/>
    <s v="Do Not Summarize"/>
    <d v="2018-06-25T01:45:28"/>
    <d v="2018-01-10T18:20:05"/>
    <m/>
    <m/>
    <s v="Full product catalog including products not available for sell"/>
    <s v="Fixed Decimal Number"/>
    <s v="Standard Column"/>
    <s v="None"/>
  </r>
  <r>
    <n v="152"/>
    <s v="Product Model"/>
    <m/>
    <x v="9"/>
    <m/>
    <b v="0"/>
    <s v="Product Model"/>
    <m/>
    <m/>
    <b v="1"/>
    <s v="Default"/>
    <d v="2018-01-10T18:20:05"/>
    <d v="2018-01-10T18:20:05"/>
    <m/>
    <m/>
    <s v="Full product catalog including products not available for sell"/>
    <s v="Text"/>
    <s v="Standard Column"/>
    <s v="None"/>
  </r>
  <r>
    <n v="153"/>
    <s v="Product Name"/>
    <m/>
    <x v="9"/>
    <m/>
    <b v="0"/>
    <s v="Product Name"/>
    <m/>
    <m/>
    <b v="1"/>
    <s v="Default"/>
    <d v="2018-01-10T18:20:05"/>
    <d v="2018-01-10T18:20:05"/>
    <m/>
    <m/>
    <s v="Full product catalog including products not available for sell"/>
    <s v="Text"/>
    <s v="Standard Column"/>
    <s v="None"/>
  </r>
  <r>
    <n v="154"/>
    <s v="Product Safety Stock Level"/>
    <m/>
    <x v="9"/>
    <m/>
    <b v="0"/>
    <s v="Product Safety Stock Level"/>
    <m/>
    <m/>
    <b v="1"/>
    <s v="Do Not Summarize"/>
    <d v="2018-06-25T01:45:28"/>
    <d v="2018-01-10T18:20:05"/>
    <m/>
    <m/>
    <s v="Full product catalog including products not available for sell"/>
    <s v="Whole Number"/>
    <s v="Standard Column"/>
    <s v="None"/>
  </r>
  <r>
    <n v="155"/>
    <s v="Product Size"/>
    <m/>
    <x v="9"/>
    <m/>
    <b v="0"/>
    <s v="Product Size"/>
    <m/>
    <m/>
    <b v="1"/>
    <s v="Default"/>
    <d v="2018-05-19T18:29:25"/>
    <d v="2018-05-19T18:29:25"/>
    <m/>
    <m/>
    <s v="Full product catalog including products not available for sell"/>
    <s v="Text"/>
    <s v="Standard Column"/>
    <s v="None"/>
  </r>
  <r>
    <n v="156"/>
    <s v="Product Standard Cost"/>
    <m/>
    <x v="9"/>
    <m/>
    <b v="0"/>
    <s v="Product Standard Cost"/>
    <m/>
    <m/>
    <b v="1"/>
    <s v="Do Not Summarize"/>
    <d v="2018-06-25T01:45:28"/>
    <d v="2018-01-10T18:20:05"/>
    <m/>
    <m/>
    <s v="Full product catalog including products not available for sell"/>
    <s v="Fixed Decimal Number"/>
    <s v="Standard Column"/>
    <s v="None"/>
  </r>
  <r>
    <n v="157"/>
    <s v="Product Start Date"/>
    <m/>
    <x v="9"/>
    <m/>
    <b v="0"/>
    <s v="Product Start Date"/>
    <m/>
    <s v="Short Date"/>
    <b v="1"/>
    <s v="Default"/>
    <d v="2018-01-10T18:20:05"/>
    <d v="2018-01-10T18:20:05"/>
    <m/>
    <m/>
    <s v="Full product catalog including products not available for sell"/>
    <s v="Date"/>
    <s v="Standard Column"/>
    <s v="None"/>
  </r>
  <r>
    <n v="158"/>
    <s v="Product Status"/>
    <m/>
    <x v="9"/>
    <m/>
    <b v="0"/>
    <s v="Product Status"/>
    <m/>
    <m/>
    <b v="1"/>
    <s v="Default"/>
    <d v="2018-01-10T18:20:05"/>
    <d v="2018-01-10T18:20:05"/>
    <m/>
    <m/>
    <s v="Full product catalog including products not available for sell"/>
    <s v="Text"/>
    <s v="Standard Column"/>
    <s v="None"/>
  </r>
  <r>
    <n v="159"/>
    <s v="Product Style"/>
    <m/>
    <x v="9"/>
    <m/>
    <b v="0"/>
    <s v="Product Style"/>
    <m/>
    <m/>
    <b v="1"/>
    <s v="Default"/>
    <d v="2018-01-10T18:20:05"/>
    <d v="2018-01-10T18:20:05"/>
    <m/>
    <m/>
    <s v="Full product catalog including products not available for sell"/>
    <s v="Text"/>
    <s v="Standard Column"/>
    <s v="None"/>
  </r>
  <r>
    <n v="160"/>
    <s v="Product Subcategory"/>
    <m/>
    <x v="9"/>
    <m/>
    <b v="0"/>
    <s v="Product Subcategory"/>
    <m/>
    <m/>
    <b v="1"/>
    <s v="Default"/>
    <d v="2018-01-10T18:20:05"/>
    <d v="2018-01-10T18:20:05"/>
    <m/>
    <m/>
    <s v="Full product catalog including products not available for sell"/>
    <s v="Text"/>
    <s v="Standard Column"/>
    <s v="None"/>
  </r>
  <r>
    <n v="161"/>
    <s v="Product Weight"/>
    <m/>
    <x v="9"/>
    <m/>
    <b v="0"/>
    <s v="Product Weight"/>
    <m/>
    <m/>
    <b v="1"/>
    <s v="Default"/>
    <d v="2018-01-10T18:20:05"/>
    <d v="2018-01-10T18:20:05"/>
    <m/>
    <m/>
    <s v="Full product catalog including products not available for sell"/>
    <s v="Decimal Number"/>
    <s v="Standard Column"/>
    <s v="None"/>
  </r>
  <r>
    <n v="162"/>
    <s v="Discount Percentage"/>
    <m/>
    <x v="10"/>
    <m/>
    <b v="0"/>
    <s v="Discount Percentage"/>
    <m/>
    <m/>
    <b v="1"/>
    <s v="Do Not Summarize"/>
    <d v="2018-06-25T01:45:28"/>
    <d v="2018-01-10T18:20:05"/>
    <m/>
    <m/>
    <s v="Types of sales promotions at AdventureWorks"/>
    <s v="Decimal Number"/>
    <s v="Standard Column"/>
    <s v="None"/>
  </r>
  <r>
    <n v="163"/>
    <s v="End Date"/>
    <m/>
    <x v="10"/>
    <m/>
    <b v="0"/>
    <s v="End Date"/>
    <m/>
    <s v="Short Date"/>
    <b v="1"/>
    <s v="Default"/>
    <d v="2018-01-10T18:20:05"/>
    <d v="2018-01-10T18:20:05"/>
    <m/>
    <m/>
    <s v="Types of sales promotions at AdventureWorks"/>
    <s v="Date"/>
    <s v="Standard Column"/>
    <s v="None"/>
  </r>
  <r>
    <n v="164"/>
    <s v="Max Quantity"/>
    <m/>
    <x v="10"/>
    <m/>
    <b v="0"/>
    <s v="Max Quantity"/>
    <m/>
    <m/>
    <b v="1"/>
    <s v="Do Not Summarize"/>
    <d v="2018-06-25T01:45:28"/>
    <d v="2018-01-10T18:20:05"/>
    <m/>
    <m/>
    <s v="Types of sales promotions at AdventureWorks"/>
    <s v="Whole Number"/>
    <s v="Standard Column"/>
    <s v="None"/>
  </r>
  <r>
    <n v="165"/>
    <s v="Min Quantity"/>
    <m/>
    <x v="10"/>
    <m/>
    <b v="0"/>
    <s v="Min Quantity"/>
    <m/>
    <m/>
    <b v="1"/>
    <s v="Do Not Summarize"/>
    <d v="2018-06-25T01:45:28"/>
    <d v="2018-01-10T18:20:05"/>
    <m/>
    <m/>
    <s v="Types of sales promotions at AdventureWorks"/>
    <s v="Whole Number"/>
    <s v="Standard Column"/>
    <s v="None"/>
  </r>
  <r>
    <n v="166"/>
    <s v="Promotion"/>
    <m/>
    <x v="10"/>
    <m/>
    <b v="0"/>
    <s v="Promotion"/>
    <m/>
    <m/>
    <b v="1"/>
    <s v="Default"/>
    <d v="2018-01-10T18:20:05"/>
    <d v="2018-01-10T18:20:05"/>
    <m/>
    <m/>
    <s v="Types of sales promotions at AdventureWorks"/>
    <s v="Text"/>
    <s v="Standard Column"/>
    <s v="None"/>
  </r>
  <r>
    <n v="167"/>
    <s v="Promotion Key"/>
    <m/>
    <x v="10"/>
    <m/>
    <b v="1"/>
    <s v="Promotion Key"/>
    <m/>
    <m/>
    <b v="1"/>
    <s v="Default"/>
    <d v="2018-04-02T18:32:46"/>
    <d v="2018-01-10T18:20:05"/>
    <m/>
    <m/>
    <s v="Types of sales promotions at AdventureWorks"/>
    <s v="Whole Number"/>
    <s v="Standard Column"/>
    <s v="None"/>
  </r>
  <r>
    <n v="168"/>
    <s v="Promotion Type"/>
    <m/>
    <x v="10"/>
    <m/>
    <b v="0"/>
    <s v="Promotion Type"/>
    <m/>
    <m/>
    <b v="1"/>
    <s v="Default"/>
    <d v="2018-01-10T18:20:05"/>
    <d v="2018-01-10T18:20:05"/>
    <m/>
    <m/>
    <s v="Types of sales promotions at AdventureWorks"/>
    <s v="Text"/>
    <s v="Standard Column"/>
    <s v="None"/>
  </r>
  <r>
    <n v="169"/>
    <s v="Start Date"/>
    <m/>
    <x v="10"/>
    <m/>
    <b v="0"/>
    <s v="Start Date"/>
    <m/>
    <s v="Short Date"/>
    <b v="1"/>
    <s v="Default"/>
    <d v="2018-01-10T18:20:05"/>
    <d v="2018-01-10T18:20:05"/>
    <m/>
    <m/>
    <s v="Types of sales promotions at AdventureWorks"/>
    <s v="Date"/>
    <s v="Standard Column"/>
    <s v="None"/>
  </r>
  <r>
    <n v="170"/>
    <s v="Reseller Address"/>
    <m/>
    <x v="11"/>
    <m/>
    <b v="0"/>
    <s v="Reseller Address"/>
    <m/>
    <m/>
    <b v="1"/>
    <s v="Default"/>
    <d v="2018-01-10T18:20:05"/>
    <d v="2018-01-10T18:20:05"/>
    <m/>
    <m/>
    <s v="Organizations who've made a purchase from adventure works via wholesale agreement"/>
    <s v="Text"/>
    <s v="Standard Column"/>
    <s v="None"/>
  </r>
  <r>
    <n v="171"/>
    <s v="Reseller Alternate Key"/>
    <m/>
    <x v="11"/>
    <m/>
    <b v="0"/>
    <s v="Reseller Alternate Key"/>
    <m/>
    <m/>
    <b v="1"/>
    <s v="Default"/>
    <d v="2018-01-10T18:20:05"/>
    <d v="2018-01-10T18:20:05"/>
    <m/>
    <m/>
    <s v="Organizations who've made a purchase from adventure works via wholesale agreement"/>
    <s v="Text"/>
    <s v="Standard Column"/>
    <s v="None"/>
  </r>
  <r>
    <n v="172"/>
    <s v="Reseller Annual Revenue"/>
    <m/>
    <x v="11"/>
    <m/>
    <b v="0"/>
    <s v="Reseller Annual Revenue"/>
    <m/>
    <m/>
    <b v="1"/>
    <s v="Default"/>
    <d v="2018-06-24T16:20:24"/>
    <d v="2018-06-24T16:20:24"/>
    <m/>
    <m/>
    <s v="Organizations who've made a purchase from adventure works via wholesale agreement"/>
    <s v="Fixed Decimal Number"/>
    <s v="Standard Column"/>
    <s v="None"/>
  </r>
  <r>
    <n v="173"/>
    <s v="Reseller Annual Sales"/>
    <m/>
    <x v="11"/>
    <m/>
    <b v="0"/>
    <s v="Reseller Annual Sales"/>
    <m/>
    <m/>
    <b v="1"/>
    <s v="Default"/>
    <d v="2018-01-10T18:20:05"/>
    <d v="2018-01-10T18:20:05"/>
    <m/>
    <m/>
    <s v="Organizations who've made a purchase from adventure works via wholesale agreement"/>
    <s v="Fixed Decimal Number"/>
    <s v="Standard Column"/>
    <s v="None"/>
  </r>
  <r>
    <n v="174"/>
    <s v="Reseller Bank"/>
    <m/>
    <x v="11"/>
    <m/>
    <b v="0"/>
    <s v="Reseller Bank"/>
    <m/>
    <m/>
    <b v="1"/>
    <s v="Default"/>
    <d v="2018-06-24T16:20:24"/>
    <d v="2018-06-24T16:20:24"/>
    <m/>
    <m/>
    <s v="Organizations who've made a purchase from adventure works via wholesale agreement"/>
    <s v="Text"/>
    <s v="Standard Column"/>
    <s v="None"/>
  </r>
  <r>
    <n v="175"/>
    <s v="Reseller Business Type"/>
    <m/>
    <x v="11"/>
    <m/>
    <b v="0"/>
    <s v="Reseller Business Type"/>
    <m/>
    <m/>
    <b v="1"/>
    <s v="Default"/>
    <d v="2018-06-24T16:20:24"/>
    <d v="2018-06-24T16:20:24"/>
    <m/>
    <m/>
    <s v="Organizations who've made a purchase from adventure works via wholesale agreement"/>
    <s v="Text"/>
    <s v="Standard Column"/>
    <s v="None"/>
  </r>
  <r>
    <n v="176"/>
    <s v="Reseller City"/>
    <m/>
    <x v="11"/>
    <s v="City"/>
    <b v="0"/>
    <s v="Reseller City"/>
    <m/>
    <m/>
    <b v="1"/>
    <s v="Default"/>
    <d v="2018-06-24T16:20:24"/>
    <d v="2018-01-10T18:20:05"/>
    <m/>
    <m/>
    <s v="Organizations who've made a purchase from adventure works via wholesale agreement"/>
    <s v="Text"/>
    <s v="Standard Column"/>
    <s v="None"/>
  </r>
  <r>
    <n v="177"/>
    <s v="Reseller City State"/>
    <m/>
    <x v="11"/>
    <m/>
    <b v="0"/>
    <s v="Reseller City State"/>
    <m/>
    <m/>
    <b v="1"/>
    <s v="Default"/>
    <d v="2018-01-10T18:20:05"/>
    <d v="2018-01-10T18:20:05"/>
    <m/>
    <m/>
    <s v="Organizations who've made a purchase from adventure works via wholesale agreement"/>
    <s v="Text"/>
    <s v="Standard Column"/>
    <s v="None"/>
  </r>
  <r>
    <n v="178"/>
    <s v="Reseller Count of Employees"/>
    <m/>
    <x v="11"/>
    <m/>
    <b v="0"/>
    <s v="Reseller Count of Employees"/>
    <m/>
    <m/>
    <b v="1"/>
    <s v="Default"/>
    <d v="2018-06-24T16:20:24"/>
    <d v="2018-06-24T16:20:24"/>
    <m/>
    <m/>
    <s v="Organizations who've made a purchase from adventure works via wholesale agreement"/>
    <s v="Whole Number"/>
    <s v="Standard Column"/>
    <s v="None"/>
  </r>
  <r>
    <n v="179"/>
    <s v="Reseller Country"/>
    <m/>
    <x v="11"/>
    <s v="Country"/>
    <b v="0"/>
    <s v="Reseller Country"/>
    <m/>
    <m/>
    <b v="1"/>
    <s v="Default"/>
    <d v="2018-06-24T16:20:24"/>
    <d v="2018-01-10T18:20:05"/>
    <m/>
    <m/>
    <s v="Organizations who've made a purchase from adventure works via wholesale agreement"/>
    <s v="Text"/>
    <s v="Standard Column"/>
    <s v="None"/>
  </r>
  <r>
    <n v="180"/>
    <s v="Reseller Country Code"/>
    <m/>
    <x v="11"/>
    <s v="Country"/>
    <b v="0"/>
    <s v="Reseller Country Code"/>
    <m/>
    <m/>
    <b v="1"/>
    <s v="Default"/>
    <d v="2018-06-24T16:20:24"/>
    <d v="2018-01-10T18:20:05"/>
    <m/>
    <m/>
    <s v="Organizations who've made a purchase from adventure works via wholesale agreement"/>
    <s v="Text"/>
    <s v="Standard Column"/>
    <s v="None"/>
  </r>
  <r>
    <n v="181"/>
    <s v="Reseller First Order Year"/>
    <m/>
    <x v="11"/>
    <m/>
    <b v="0"/>
    <s v="Reseller First Order Year"/>
    <m/>
    <m/>
    <b v="1"/>
    <s v="Default"/>
    <d v="2018-06-24T16:20:24"/>
    <d v="2018-06-24T16:20:24"/>
    <m/>
    <m/>
    <s v="Organizations who've made a purchase from adventure works via wholesale agreement"/>
    <s v="Whole Number"/>
    <s v="Standard Column"/>
    <s v="None"/>
  </r>
  <r>
    <n v="182"/>
    <s v="Reseller Key"/>
    <m/>
    <x v="11"/>
    <m/>
    <b v="1"/>
    <s v="Reseller Key"/>
    <m/>
    <m/>
    <b v="1"/>
    <s v="Default"/>
    <d v="2018-03-30T17:35:03"/>
    <d v="2018-01-10T18:20:05"/>
    <m/>
    <m/>
    <s v="Organizations who've made a purchase from adventure works via wholesale agreement"/>
    <s v="Whole Number"/>
    <s v="Standard Column"/>
    <s v="None"/>
  </r>
  <r>
    <n v="183"/>
    <s v="Reseller Last Order Year"/>
    <m/>
    <x v="11"/>
    <m/>
    <b v="0"/>
    <s v="Reseller Last Order Year"/>
    <m/>
    <m/>
    <b v="1"/>
    <s v="Default"/>
    <d v="2018-06-24T16:20:24"/>
    <d v="2018-06-24T16:20:24"/>
    <m/>
    <m/>
    <s v="Organizations who've made a purchase from adventure works via wholesale agreement"/>
    <s v="Whole Number"/>
    <s v="Standard Column"/>
    <s v="None"/>
  </r>
  <r>
    <n v="184"/>
    <s v="Reseller Minimum Payment Amt"/>
    <m/>
    <x v="11"/>
    <m/>
    <b v="0"/>
    <s v="Reseller Minimum Payment Amt"/>
    <m/>
    <m/>
    <b v="1"/>
    <s v="Default"/>
    <d v="2018-06-24T16:20:24"/>
    <d v="2018-06-24T16:20:24"/>
    <m/>
    <m/>
    <s v="Organizations who've made a purchase from adventure works via wholesale agreement"/>
    <s v="Fixed Decimal Number"/>
    <s v="Standard Column"/>
    <s v="None"/>
  </r>
  <r>
    <n v="185"/>
    <s v="Reseller Name"/>
    <m/>
    <x v="11"/>
    <m/>
    <b v="0"/>
    <s v="Reseller Name"/>
    <m/>
    <m/>
    <b v="1"/>
    <s v="Default"/>
    <d v="2018-01-10T18:20:05"/>
    <d v="2018-01-10T18:20:05"/>
    <m/>
    <m/>
    <s v="Organizations who've made a purchase from adventure works via wholesale agreement"/>
    <s v="Text"/>
    <s v="Standard Column"/>
    <s v="None"/>
  </r>
  <r>
    <n v="186"/>
    <s v="Reseller Order Frequency"/>
    <m/>
    <x v="11"/>
    <m/>
    <b v="0"/>
    <s v="Reseller Order Frequency"/>
    <m/>
    <m/>
    <b v="1"/>
    <s v="Default"/>
    <d v="2018-01-10T18:20:05"/>
    <d v="2018-01-10T18:20:05"/>
    <m/>
    <m/>
    <s v="Organizations who've made a purchase from adventure works via wholesale agreement"/>
    <s v="Text"/>
    <s v="Standard Column"/>
    <s v="None"/>
  </r>
  <r>
    <n v="187"/>
    <s v="Reseller Order Month"/>
    <m/>
    <x v="11"/>
    <m/>
    <b v="0"/>
    <s v="Reseller Order Month"/>
    <m/>
    <m/>
    <b v="1"/>
    <s v="Default"/>
    <d v="2018-01-10T18:20:05"/>
    <d v="2018-01-10T18:20:05"/>
    <m/>
    <m/>
    <s v="Organizations who've made a purchase from adventure works via wholesale agreement"/>
    <s v="Whole Number"/>
    <s v="Standard Column"/>
    <s v="None"/>
  </r>
  <r>
    <n v="188"/>
    <s v="Reseller Phone"/>
    <m/>
    <x v="11"/>
    <m/>
    <b v="0"/>
    <s v="Reseller Phone"/>
    <m/>
    <m/>
    <b v="1"/>
    <s v="Default"/>
    <d v="2018-01-10T18:20:05"/>
    <d v="2018-01-10T18:20:05"/>
    <m/>
    <m/>
    <s v="Organizations who've made a purchase from adventure works via wholesale agreement"/>
    <s v="Text"/>
    <s v="Standard Column"/>
    <s v="None"/>
  </r>
  <r>
    <n v="189"/>
    <s v="Reseller Product Line"/>
    <m/>
    <x v="11"/>
    <m/>
    <b v="0"/>
    <s v="Reseller Product Line"/>
    <m/>
    <m/>
    <b v="1"/>
    <s v="Default"/>
    <d v="2018-01-10T18:20:05"/>
    <d v="2018-01-10T18:20:05"/>
    <m/>
    <m/>
    <s v="Organizations who've made a purchase from adventure works via wholesale agreement"/>
    <s v="Text"/>
    <s v="Standard Column"/>
    <s v="None"/>
  </r>
  <r>
    <n v="190"/>
    <s v="Reseller Sales Territory Country"/>
    <m/>
    <x v="11"/>
    <m/>
    <b v="0"/>
    <s v="Reseller Sales Territory Country"/>
    <m/>
    <m/>
    <b v="1"/>
    <s v="Default"/>
    <d v="2018-01-10T18:20:05"/>
    <d v="2018-01-10T18:20:05"/>
    <m/>
    <m/>
    <s v="Organizations who've made a purchase from adventure works via wholesale agreement"/>
    <s v="Text"/>
    <s v="Standard Column"/>
    <s v="None"/>
  </r>
  <r>
    <n v="191"/>
    <s v="Reseller Sales Territory Group"/>
    <m/>
    <x v="11"/>
    <m/>
    <b v="0"/>
    <s v="Reseller Sales Territory Group"/>
    <m/>
    <m/>
    <b v="1"/>
    <s v="Default"/>
    <d v="2018-01-10T18:20:05"/>
    <d v="2018-01-10T18:20:05"/>
    <m/>
    <m/>
    <s v="Organizations who've made a purchase from adventure works via wholesale agreement"/>
    <s v="Text"/>
    <s v="Standard Column"/>
    <s v="None"/>
  </r>
  <r>
    <n v="192"/>
    <s v="Reseller Sales Territory Region"/>
    <m/>
    <x v="11"/>
    <m/>
    <b v="0"/>
    <s v="Reseller Sales Territory Region"/>
    <m/>
    <m/>
    <b v="1"/>
    <s v="Default"/>
    <d v="2018-01-10T18:20:05"/>
    <d v="2018-01-10T18:20:05"/>
    <m/>
    <m/>
    <s v="Organizations who've made a purchase from adventure works via wholesale agreement"/>
    <s v="Text"/>
    <s v="Standard Column"/>
    <s v="None"/>
  </r>
  <r>
    <n v="193"/>
    <s v="Reseller State Province"/>
    <m/>
    <x v="11"/>
    <s v="StateOrProvince"/>
    <b v="0"/>
    <s v="Reseller State Province"/>
    <m/>
    <m/>
    <b v="1"/>
    <s v="Default"/>
    <d v="2018-06-24T16:20:24"/>
    <d v="2018-01-10T18:20:05"/>
    <m/>
    <m/>
    <s v="Organizations who've made a purchase from adventure works via wholesale agreement"/>
    <s v="Text"/>
    <s v="Standard Column"/>
    <s v="None"/>
  </r>
  <r>
    <n v="194"/>
    <s v="Reseller State Province Code"/>
    <m/>
    <x v="11"/>
    <s v="StateOrProvince"/>
    <b v="0"/>
    <s v="Reseller State Province Code"/>
    <m/>
    <m/>
    <b v="1"/>
    <s v="Default"/>
    <d v="2018-06-24T16:20:24"/>
    <d v="2018-01-10T18:20:05"/>
    <m/>
    <m/>
    <s v="Organizations who've made a purchase from adventure works via wholesale agreement"/>
    <s v="Text"/>
    <s v="Standard Column"/>
    <s v="None"/>
  </r>
  <r>
    <n v="195"/>
    <s v="Reseller Year Opened"/>
    <m/>
    <x v="11"/>
    <m/>
    <b v="0"/>
    <s v="Reseller Year Opened"/>
    <m/>
    <m/>
    <b v="1"/>
    <s v="Default"/>
    <d v="2018-06-24T16:20:24"/>
    <d v="2018-06-24T16:20:24"/>
    <m/>
    <m/>
    <s v="Organizations who've made a purchase from adventure works via wholesale agreement"/>
    <s v="Whole Number"/>
    <s v="Standard Column"/>
    <s v="None"/>
  </r>
  <r>
    <n v="196"/>
    <s v="Reseller Zip Code"/>
    <m/>
    <x v="11"/>
    <s v="PostalCode"/>
    <b v="0"/>
    <s v="Reseller Zip Code"/>
    <m/>
    <m/>
    <b v="1"/>
    <s v="Default"/>
    <d v="2018-06-24T16:20:24"/>
    <d v="2018-01-10T18:20:05"/>
    <m/>
    <m/>
    <s v="Organizations who've made a purchase from adventure works via wholesale agreement"/>
    <s v="Text"/>
    <s v="Standard Column"/>
    <s v="None"/>
  </r>
  <r>
    <n v="197"/>
    <s v="Currency Key"/>
    <m/>
    <x v="12"/>
    <m/>
    <b v="1"/>
    <s v="Currency Key"/>
    <m/>
    <m/>
    <b v="1"/>
    <s v="Default"/>
    <d v="2018-01-10T18:20:05"/>
    <d v="2018-01-10T18:20:05"/>
    <m/>
    <m/>
    <s v="Sales transactions at line level to resellers"/>
    <s v="Whole Number"/>
    <s v="Standard Column"/>
    <s v="None"/>
  </r>
  <r>
    <n v="198"/>
    <s v="CustomerPONumber"/>
    <m/>
    <x v="12"/>
    <m/>
    <b v="1"/>
    <s v="CustomerPONumber"/>
    <m/>
    <m/>
    <b v="1"/>
    <s v="Default"/>
    <d v="2018-01-10T18:20:05"/>
    <d v="2018-01-10T18:20:05"/>
    <m/>
    <m/>
    <s v="Sales transactions at line level to resellers"/>
    <s v="Text"/>
    <s v="Standard Column"/>
    <s v="None"/>
  </r>
  <r>
    <n v="199"/>
    <s v="Discount Amount"/>
    <m/>
    <x v="12"/>
    <m/>
    <b v="1"/>
    <s v="Discount Amount"/>
    <m/>
    <m/>
    <b v="1"/>
    <s v="Default"/>
    <d v="2018-01-10T18:20:05"/>
    <d v="2018-01-10T18:20:05"/>
    <m/>
    <m/>
    <s v="Sales transactions at line level to resellers"/>
    <s v="Fixed Decimal Number"/>
    <s v="Standard Column"/>
    <s v="None"/>
  </r>
  <r>
    <n v="200"/>
    <s v="Due Date Key"/>
    <m/>
    <x v="12"/>
    <m/>
    <b v="1"/>
    <s v="Due Date Key"/>
    <m/>
    <m/>
    <b v="1"/>
    <s v="Default"/>
    <d v="2018-03-25T17:36:11"/>
    <d v="2018-03-25T17:36:11"/>
    <m/>
    <m/>
    <s v="Sales transactions at line level to resellers"/>
    <s v="Whole Number"/>
    <s v="Standard Column"/>
    <s v="None"/>
  </r>
  <r>
    <n v="201"/>
    <s v="Employee Key"/>
    <m/>
    <x v="12"/>
    <m/>
    <b v="1"/>
    <s v="Employee Key"/>
    <m/>
    <m/>
    <b v="1"/>
    <s v="Default"/>
    <d v="2018-01-10T18:20:05"/>
    <d v="2018-01-10T18:20:05"/>
    <m/>
    <m/>
    <s v="Sales transactions at line level to resellers"/>
    <s v="Whole Number"/>
    <s v="Standard Column"/>
    <s v="None"/>
  </r>
  <r>
    <n v="202"/>
    <s v="Freight"/>
    <m/>
    <x v="12"/>
    <m/>
    <b v="1"/>
    <s v="Freight"/>
    <m/>
    <m/>
    <b v="1"/>
    <s v="Default"/>
    <d v="2018-01-10T18:20:05"/>
    <d v="2018-01-10T18:20:05"/>
    <m/>
    <m/>
    <s v="Sales transactions at line level to resellers"/>
    <s v="Fixed Decimal Number"/>
    <s v="Standard Column"/>
    <s v="None"/>
  </r>
  <r>
    <n v="203"/>
    <s v="Order Date Key"/>
    <m/>
    <x v="12"/>
    <m/>
    <b v="1"/>
    <s v="Order Date Key"/>
    <m/>
    <m/>
    <b v="1"/>
    <s v="Default"/>
    <d v="2018-03-25T17:36:11"/>
    <d v="2018-03-25T17:36:11"/>
    <m/>
    <m/>
    <s v="Sales transactions at line level to resellers"/>
    <s v="Whole Number"/>
    <s v="Standard Column"/>
    <s v="None"/>
  </r>
  <r>
    <n v="204"/>
    <s v="Order Quantity"/>
    <m/>
    <x v="12"/>
    <m/>
    <b v="1"/>
    <s v="Order Quantity"/>
    <m/>
    <m/>
    <b v="1"/>
    <s v="Default"/>
    <d v="2018-01-10T18:20:05"/>
    <d v="2018-01-10T18:20:05"/>
    <m/>
    <m/>
    <s v="Sales transactions at line level to resellers"/>
    <s v="Whole Number"/>
    <s v="Standard Column"/>
    <s v="None"/>
  </r>
  <r>
    <n v="205"/>
    <s v="Product Key"/>
    <m/>
    <x v="12"/>
    <m/>
    <b v="1"/>
    <s v="Product Key"/>
    <m/>
    <m/>
    <b v="1"/>
    <s v="Default"/>
    <d v="2018-01-10T18:20:05"/>
    <d v="2018-01-10T18:20:05"/>
    <m/>
    <m/>
    <s v="Sales transactions at line level to resellers"/>
    <s v="Whole Number"/>
    <s v="Standard Column"/>
    <s v="None"/>
  </r>
  <r>
    <n v="206"/>
    <s v="Product Standard Cost"/>
    <m/>
    <x v="12"/>
    <m/>
    <b v="1"/>
    <s v="Product Standard Cost"/>
    <m/>
    <m/>
    <b v="1"/>
    <s v="Default"/>
    <d v="2018-01-10T18:20:05"/>
    <d v="2018-01-10T18:20:05"/>
    <m/>
    <m/>
    <s v="Sales transactions at line level to resellers"/>
    <s v="Fixed Decimal Number"/>
    <s v="Standard Column"/>
    <s v="None"/>
  </r>
  <r>
    <n v="207"/>
    <s v="Promotion Key"/>
    <m/>
    <x v="12"/>
    <m/>
    <b v="1"/>
    <s v="Promotion Key"/>
    <m/>
    <m/>
    <b v="1"/>
    <s v="Default"/>
    <d v="2018-01-10T18:20:05"/>
    <d v="2018-01-10T18:20:05"/>
    <m/>
    <m/>
    <s v="Sales transactions at line level to resellers"/>
    <s v="Whole Number"/>
    <s v="Standard Column"/>
    <s v="None"/>
  </r>
  <r>
    <n v="208"/>
    <s v="Reseller Key"/>
    <m/>
    <x v="12"/>
    <m/>
    <b v="1"/>
    <s v="Reseller Key"/>
    <m/>
    <m/>
    <b v="1"/>
    <s v="Default"/>
    <d v="2018-01-10T18:20:05"/>
    <d v="2018-01-10T18:20:05"/>
    <m/>
    <m/>
    <s v="Sales transactions at line level to resellers"/>
    <s v="Whole Number"/>
    <s v="Standard Column"/>
    <s v="None"/>
  </r>
  <r>
    <n v="209"/>
    <s v="Sales Territory Key"/>
    <m/>
    <x v="12"/>
    <m/>
    <b v="1"/>
    <s v="Sales Territory Key"/>
    <m/>
    <m/>
    <b v="1"/>
    <s v="Default"/>
    <d v="2018-01-10T18:20:05"/>
    <d v="2018-01-10T18:20:05"/>
    <m/>
    <m/>
    <s v="Sales transactions at line level to resellers"/>
    <s v="Whole Number"/>
    <s v="Standard Column"/>
    <s v="None"/>
  </r>
  <r>
    <n v="210"/>
    <s v="SalesOrderNumber"/>
    <m/>
    <x v="12"/>
    <m/>
    <b v="1"/>
    <s v="SalesOrderNumber"/>
    <m/>
    <m/>
    <b v="1"/>
    <s v="Default"/>
    <d v="2018-01-10T18:20:05"/>
    <d v="2018-01-10T18:20:05"/>
    <m/>
    <m/>
    <s v="Sales transactions at line level to resellers"/>
    <s v="Text"/>
    <s v="Standard Column"/>
    <s v="None"/>
  </r>
  <r>
    <n v="211"/>
    <s v="Ship Date Key"/>
    <m/>
    <x v="12"/>
    <m/>
    <b v="1"/>
    <s v="Ship Date Key"/>
    <m/>
    <m/>
    <b v="1"/>
    <s v="Default"/>
    <d v="2018-03-25T17:36:11"/>
    <d v="2018-03-25T17:36:11"/>
    <m/>
    <m/>
    <s v="Sales transactions at line level to resellers"/>
    <s v="Whole Number"/>
    <s v="Standard Column"/>
    <s v="None"/>
  </r>
  <r>
    <n v="212"/>
    <s v="Tax Amount"/>
    <m/>
    <x v="12"/>
    <m/>
    <b v="1"/>
    <s v="Tax Amount"/>
    <m/>
    <m/>
    <b v="1"/>
    <s v="Default"/>
    <d v="2018-01-10T18:20:05"/>
    <d v="2018-01-10T18:20:05"/>
    <m/>
    <m/>
    <s v="Sales transactions at line level to resellers"/>
    <s v="Fixed Decimal Number"/>
    <s v="Standard Column"/>
    <s v="None"/>
  </r>
  <r>
    <n v="213"/>
    <s v="Unit Price"/>
    <m/>
    <x v="12"/>
    <m/>
    <b v="1"/>
    <s v="Unit Price"/>
    <m/>
    <m/>
    <b v="1"/>
    <s v="Default"/>
    <d v="2018-01-10T18:20:05"/>
    <d v="2018-01-10T18:20:05"/>
    <m/>
    <m/>
    <s v="Sales transactions at line level to resellers"/>
    <s v="Fixed Decimal Number"/>
    <s v="Standard Column"/>
    <s v="None"/>
  </r>
  <r>
    <n v="214"/>
    <s v="Sales Territory Country"/>
    <m/>
    <x v="13"/>
    <s v="Country"/>
    <b v="0"/>
    <s v="Sales Territory Country"/>
    <m/>
    <m/>
    <b v="1"/>
    <s v="Default"/>
    <d v="2018-06-24T16:20:24"/>
    <d v="2018-01-10T18:20:05"/>
    <m/>
    <m/>
    <s v="Adventure Works sales territory hierarchy"/>
    <s v="Text"/>
    <s v="Standard Column"/>
    <s v="None"/>
  </r>
  <r>
    <n v="215"/>
    <s v="Sales Territory Group"/>
    <m/>
    <x v="13"/>
    <m/>
    <b v="0"/>
    <s v="Sales Territory Group"/>
    <m/>
    <m/>
    <b v="1"/>
    <s v="Default"/>
    <d v="2018-01-10T18:20:05"/>
    <d v="2018-01-10T18:20:05"/>
    <m/>
    <m/>
    <s v="Adventure Works sales territory hierarchy"/>
    <s v="Text"/>
    <s v="Standard Column"/>
    <s v="None"/>
  </r>
  <r>
    <n v="216"/>
    <s v="Sales Territory Key"/>
    <m/>
    <x v="13"/>
    <m/>
    <b v="1"/>
    <s v="Sales Territory Key"/>
    <m/>
    <m/>
    <b v="1"/>
    <s v="Do Not Summarize"/>
    <d v="2018-06-25T01:45:28"/>
    <d v="2018-01-10T18:20:05"/>
    <m/>
    <m/>
    <s v="Adventure Works sales territory hierarchy"/>
    <s v="Whole Number"/>
    <s v="Standard Column"/>
    <s v="None"/>
  </r>
  <r>
    <n v="217"/>
    <s v="Sales Territory Region"/>
    <m/>
    <x v="13"/>
    <m/>
    <b v="0"/>
    <s v="Sales Territory Region"/>
    <m/>
    <m/>
    <b v="1"/>
    <s v="Default"/>
    <d v="2018-01-10T18:20:05"/>
    <d v="2018-01-10T18:20:05"/>
    <m/>
    <m/>
    <s v="Adventure Works sales territory hierarchy"/>
    <s v="Text"/>
    <s v="Standard Column"/>
    <s v="None"/>
  </r>
  <r>
    <n v="218"/>
    <s v="Sales Territory URL"/>
    <m/>
    <x v="13"/>
    <m/>
    <b v="0"/>
    <s v="Sales Territory URL"/>
    <m/>
    <m/>
    <b v="1"/>
    <s v="Default"/>
    <d v="2018-01-10T18:20:05"/>
    <d v="2018-01-10T18:20:05"/>
    <m/>
    <m/>
    <s v="Adventure Works sales territory hierarchy"/>
    <s v="Text"/>
    <s v="Standard Column"/>
    <s v="None"/>
  </r>
  <r>
    <n v="219"/>
    <s v="Calendar Yr-Mo"/>
    <m/>
    <x v="14"/>
    <m/>
    <b v="1"/>
    <s v="Calendar Yr-Mo"/>
    <m/>
    <m/>
    <b v="1"/>
    <s v="Default"/>
    <d v="2018-01-10T18:20:05"/>
    <d v="2018-01-10T18:20:05"/>
    <m/>
    <m/>
    <s v="Sales and Margin plan at the month, sales territory region, and product subcategory grain"/>
    <s v="Text"/>
    <s v="Standard Column"/>
    <s v="None"/>
  </r>
  <r>
    <n v="220"/>
    <s v="Calendar Yr-Mo Sort"/>
    <m/>
    <x v="14"/>
    <m/>
    <b v="1"/>
    <s v="Calendar Yr-Mo Sort"/>
    <m/>
    <m/>
    <b v="1"/>
    <s v="Default"/>
    <d v="2018-01-10T18:20:05"/>
    <d v="2018-01-10T18:20:05"/>
    <m/>
    <m/>
    <s v="Sales and Margin plan at the month, sales territory region, and product subcategory grain"/>
    <s v="Whole Number"/>
    <s v="Standard Column"/>
    <s v="None"/>
  </r>
  <r>
    <n v="221"/>
    <s v="Internet Margin $"/>
    <m/>
    <x v="14"/>
    <m/>
    <b v="1"/>
    <s v="Internet Margin $"/>
    <m/>
    <m/>
    <b v="1"/>
    <s v="Default"/>
    <d v="2018-01-10T18:20:05"/>
    <d v="2018-01-10T18:20:05"/>
    <m/>
    <m/>
    <s v="Sales and Margin plan at the month, sales territory region, and product subcategory grain"/>
    <s v="Fixed Decimal Number"/>
    <s v="Standard Column"/>
    <s v="None"/>
  </r>
  <r>
    <n v="222"/>
    <s v="Internet Net Sales"/>
    <m/>
    <x v="14"/>
    <m/>
    <b v="1"/>
    <s v="Internet Net Sales"/>
    <m/>
    <m/>
    <b v="1"/>
    <s v="Default"/>
    <d v="2018-01-10T18:20:05"/>
    <d v="2018-01-10T18:20:05"/>
    <m/>
    <m/>
    <s v="Sales and Margin plan at the month, sales territory region, and product subcategory grain"/>
    <s v="Fixed Decimal Number"/>
    <s v="Standard Column"/>
    <s v="None"/>
  </r>
  <r>
    <n v="223"/>
    <s v="Internet Net Sales Margin %"/>
    <m/>
    <x v="14"/>
    <m/>
    <b v="1"/>
    <s v="Internet Net Sales Margin %"/>
    <m/>
    <m/>
    <b v="1"/>
    <s v="Default"/>
    <d v="2018-01-10T18:20:05"/>
    <d v="2018-01-10T18:20:05"/>
    <m/>
    <m/>
    <s v="Sales and Margin plan at the month, sales territory region, and product subcategory grain"/>
    <s v="Decimal Number"/>
    <s v="Standard Column"/>
    <s v="None"/>
  </r>
  <r>
    <n v="224"/>
    <s v="Product Subcategory"/>
    <m/>
    <x v="14"/>
    <m/>
    <b v="1"/>
    <s v="Product Subcategory"/>
    <m/>
    <m/>
    <b v="1"/>
    <s v="Default"/>
    <d v="2018-01-10T18:20:05"/>
    <d v="2018-01-10T18:20:05"/>
    <m/>
    <m/>
    <s v="Sales and Margin plan at the month, sales territory region, and product subcategory grain"/>
    <s v="Text"/>
    <s v="Standard Column"/>
    <s v="None"/>
  </r>
  <r>
    <n v="225"/>
    <s v="Reseller Margin $"/>
    <m/>
    <x v="14"/>
    <m/>
    <b v="1"/>
    <s v="Reseller Margin $"/>
    <m/>
    <m/>
    <b v="1"/>
    <s v="Default"/>
    <d v="2018-01-10T18:20:05"/>
    <d v="2018-01-10T18:20:05"/>
    <m/>
    <m/>
    <s v="Sales and Margin plan at the month, sales territory region, and product subcategory grain"/>
    <s v="Fixed Decimal Number"/>
    <s v="Standard Column"/>
    <s v="None"/>
  </r>
  <r>
    <n v="226"/>
    <s v="Reseller Net Sales"/>
    <m/>
    <x v="14"/>
    <m/>
    <b v="1"/>
    <s v="Reseller Net Sales"/>
    <m/>
    <m/>
    <b v="1"/>
    <s v="Default"/>
    <d v="2018-01-10T18:20:05"/>
    <d v="2018-01-10T18:20:05"/>
    <m/>
    <m/>
    <s v="Sales and Margin plan at the month, sales territory region, and product subcategory grain"/>
    <s v="Fixed Decimal Number"/>
    <s v="Standard Column"/>
    <s v="None"/>
  </r>
  <r>
    <n v="227"/>
    <s v="Reseller Net Sales Margin %"/>
    <m/>
    <x v="14"/>
    <m/>
    <b v="1"/>
    <s v="Reseller Net Sales Margin %"/>
    <m/>
    <m/>
    <b v="1"/>
    <s v="Default"/>
    <d v="2018-01-10T18:20:05"/>
    <d v="2018-01-10T18:20:05"/>
    <m/>
    <m/>
    <s v="Sales and Margin plan at the month, sales territory region, and product subcategory grain"/>
    <s v="Decimal Number"/>
    <s v="Standard Column"/>
    <s v="None"/>
  </r>
  <r>
    <n v="228"/>
    <s v="Sales Territory Region"/>
    <m/>
    <x v="14"/>
    <m/>
    <b v="1"/>
    <s v="Sales Territory Region"/>
    <m/>
    <m/>
    <b v="1"/>
    <s v="Default"/>
    <d v="2018-01-10T18:20:05"/>
    <d v="2018-01-10T18:20:05"/>
    <m/>
    <m/>
    <s v="Sales and Margin plan at the month, sales territory region, and product subcategory grain"/>
    <s v="Text"/>
    <s v="Standard Column"/>
    <s v="None"/>
  </r>
  <r>
    <n v="229"/>
    <s v="Year"/>
    <m/>
    <x v="14"/>
    <m/>
    <b v="1"/>
    <s v="Year"/>
    <m/>
    <m/>
    <b v="1"/>
    <s v="Default"/>
    <d v="2018-01-10T18:20:05"/>
    <d v="2018-01-10T18:20:05"/>
    <m/>
    <m/>
    <s v="Sales and Margin plan at the month, sales territory region, and product subcategory grain"/>
    <s v="Whole Number"/>
    <s v="Standard Column"/>
    <s v="None"/>
  </r>
</pivotCacheRecords>
</file>

<file path=xl/pivotCache/pivotCacheRecords2.xml><?xml version="1.0" encoding="utf-8"?>
<pivotCacheRecords xmlns="http://schemas.openxmlformats.org/spreadsheetml/2006/main" xmlns:r="http://schemas.openxmlformats.org/officeDocument/2006/relationships" count="23">
  <r>
    <n v="1"/>
    <x v="0"/>
    <s v="BridgeBudgetDate"/>
    <s v="Calendar Yr-Mo"/>
    <s v="Calendar Yr-Mo"/>
    <s v="Bidirectional Crossfiltering"/>
    <s v="Bidirectional Security Filter"/>
    <b v="1"/>
    <n v="1"/>
    <b v="0"/>
    <d v="2018-06-10T21:52:14"/>
    <d v="2018-06-24T16:23:16"/>
  </r>
  <r>
    <n v="2"/>
    <x v="1"/>
    <s v="Customer"/>
    <s v="Customer Key"/>
    <s v="Customer Key"/>
    <s v="Single Direction"/>
    <s v="Single Direction Security Filter"/>
    <b v="1"/>
    <n v="1"/>
    <b v="0"/>
    <d v="2018-06-17T00:51:49"/>
    <d v="2018-06-24T16:23:33"/>
  </r>
  <r>
    <n v="3"/>
    <x v="1"/>
    <s v="Date"/>
    <s v="Ship Date Key"/>
    <s v="Date Key"/>
    <s v="Single Direction"/>
    <s v="Single Direction Security Filter"/>
    <b v="0"/>
    <n v="1"/>
    <b v="0"/>
    <d v="2018-06-17T00:51:49"/>
    <d v="2018-06-24T16:23:33"/>
  </r>
  <r>
    <n v="4"/>
    <x v="1"/>
    <s v="Sales Territory"/>
    <s v="Sales Territory Key"/>
    <s v="Sales Territory Key"/>
    <s v="Single Direction"/>
    <s v="Single Direction Security Filter"/>
    <b v="1"/>
    <n v="1"/>
    <b v="0"/>
    <d v="2018-06-17T00:51:49"/>
    <d v="2018-06-24T16:23:33"/>
  </r>
  <r>
    <n v="5"/>
    <x v="1"/>
    <s v="Date"/>
    <s v="Order Date Key"/>
    <s v="Date Key"/>
    <s v="Single Direction"/>
    <s v="Single Direction Security Filter"/>
    <b v="1"/>
    <n v="1"/>
    <b v="0"/>
    <d v="2018-06-17T00:51:49"/>
    <d v="2018-06-24T16:23:33"/>
  </r>
  <r>
    <n v="6"/>
    <x v="1"/>
    <s v="Date"/>
    <s v="Due Date Key"/>
    <s v="Date Key"/>
    <s v="Single Direction"/>
    <s v="Single Direction Security Filter"/>
    <b v="0"/>
    <n v="1"/>
    <b v="0"/>
    <d v="2018-06-17T00:51:49"/>
    <d v="2018-06-24T16:23:33"/>
  </r>
  <r>
    <n v="7"/>
    <x v="1"/>
    <s v="Product"/>
    <s v="Product Key"/>
    <s v="Product Key"/>
    <s v="Single Direction"/>
    <s v="Single Direction Security Filter"/>
    <b v="1"/>
    <n v="1"/>
    <b v="0"/>
    <d v="2018-06-17T00:51:49"/>
    <d v="2018-06-24T16:23:33"/>
  </r>
  <r>
    <n v="8"/>
    <x v="1"/>
    <s v="Currency"/>
    <s v="Currency Key"/>
    <s v="Currency Key"/>
    <s v="Single Direction"/>
    <s v="Single Direction Security Filter"/>
    <b v="1"/>
    <n v="1"/>
    <b v="0"/>
    <d v="2018-06-17T00:51:49"/>
    <d v="2018-06-24T16:23:33"/>
  </r>
  <r>
    <n v="9"/>
    <x v="1"/>
    <s v="Promotion"/>
    <s v="Promotion Key"/>
    <s v="Promotion Key"/>
    <s v="Single Direction"/>
    <s v="Single Direction Security Filter"/>
    <b v="1"/>
    <n v="1"/>
    <b v="0"/>
    <d v="2018-06-17T00:51:49"/>
    <d v="2018-06-24T16:23:33"/>
  </r>
  <r>
    <n v="10"/>
    <x v="2"/>
    <s v="BridgeProductSubCat"/>
    <s v="Product Subcategory"/>
    <s v="Product Subcategory"/>
    <s v="Bidirectional Crossfiltering"/>
    <s v="Bidirectional Security Filter"/>
    <b v="1"/>
    <n v="1"/>
    <b v="0"/>
    <d v="2018-06-10T21:52:14"/>
    <d v="2018-06-24T16:23:17"/>
  </r>
  <r>
    <n v="11"/>
    <x v="3"/>
    <s v="Employee"/>
    <s v="Employee Key"/>
    <s v="Employee Key"/>
    <s v="Single Direction"/>
    <s v="Single Direction Security Filter"/>
    <b v="1"/>
    <n v="1"/>
    <b v="0"/>
    <d v="2018-06-17T00:51:51"/>
    <d v="2018-06-24T16:23:48"/>
  </r>
  <r>
    <n v="12"/>
    <x v="3"/>
    <s v="Reseller"/>
    <s v="Reseller Key"/>
    <s v="Reseller Key"/>
    <s v="Single Direction"/>
    <s v="Single Direction Security Filter"/>
    <b v="1"/>
    <n v="1"/>
    <b v="0"/>
    <d v="2018-06-17T00:51:51"/>
    <d v="2018-06-24T16:23:48"/>
  </r>
  <r>
    <n v="13"/>
    <x v="3"/>
    <s v="Sales Territory"/>
    <s v="Sales Territory Key"/>
    <s v="Sales Territory Key"/>
    <s v="Single Direction"/>
    <s v="Single Direction Security Filter"/>
    <b v="1"/>
    <n v="1"/>
    <b v="0"/>
    <d v="2018-06-17T00:51:51"/>
    <d v="2018-06-24T16:23:48"/>
  </r>
  <r>
    <n v="14"/>
    <x v="3"/>
    <s v="Currency"/>
    <s v="Currency Key"/>
    <s v="Currency Key"/>
    <s v="Single Direction"/>
    <s v="Single Direction Security Filter"/>
    <b v="1"/>
    <n v="1"/>
    <b v="0"/>
    <d v="2018-06-17T00:51:51"/>
    <d v="2018-06-24T16:23:48"/>
  </r>
  <r>
    <n v="15"/>
    <x v="3"/>
    <s v="Product"/>
    <s v="Product Key"/>
    <s v="Product Key"/>
    <s v="Single Direction"/>
    <s v="Single Direction Security Filter"/>
    <b v="1"/>
    <n v="1"/>
    <b v="0"/>
    <d v="2018-06-17T00:51:51"/>
    <d v="2018-06-24T16:23:48"/>
  </r>
  <r>
    <n v="16"/>
    <x v="3"/>
    <s v="Promotion"/>
    <s v="Promotion Key"/>
    <s v="Promotion Key"/>
    <s v="Single Direction"/>
    <s v="Single Direction Security Filter"/>
    <b v="1"/>
    <n v="1"/>
    <b v="0"/>
    <d v="2018-06-17T00:51:51"/>
    <d v="2018-06-24T16:23:48"/>
  </r>
  <r>
    <n v="17"/>
    <x v="3"/>
    <s v="Date"/>
    <s v="Ship Date Key"/>
    <s v="Date Key"/>
    <s v="Single Direction"/>
    <s v="Single Direction Security Filter"/>
    <b v="0"/>
    <n v="1"/>
    <b v="0"/>
    <d v="2018-06-17T00:51:51"/>
    <d v="2018-06-24T16:23:48"/>
  </r>
  <r>
    <n v="18"/>
    <x v="3"/>
    <s v="Date"/>
    <s v="Due Date Key"/>
    <s v="Date Key"/>
    <s v="Single Direction"/>
    <s v="Single Direction Security Filter"/>
    <b v="0"/>
    <n v="1"/>
    <b v="0"/>
    <d v="2018-06-17T00:51:51"/>
    <d v="2018-06-24T16:23:48"/>
  </r>
  <r>
    <n v="19"/>
    <x v="3"/>
    <s v="Date"/>
    <s v="Order Date Key"/>
    <s v="Date Key"/>
    <s v="Single Direction"/>
    <s v="Single Direction Security Filter"/>
    <b v="1"/>
    <n v="1"/>
    <b v="0"/>
    <d v="2018-06-17T00:51:51"/>
    <d v="2018-06-24T16:23:48"/>
  </r>
  <r>
    <n v="20"/>
    <x v="4"/>
    <s v="BridgeSalesTerritoryRegion"/>
    <s v="Sales Territory Region"/>
    <s v="Sales Territory Region"/>
    <s v="Bidirectional Crossfiltering"/>
    <s v="Bidirectional Security Filter"/>
    <b v="1"/>
    <n v="1"/>
    <b v="0"/>
    <d v="2018-06-10T21:52:14"/>
    <d v="2018-06-24T16:23:15"/>
  </r>
  <r>
    <n v="21"/>
    <x v="5"/>
    <s v="BridgeProductSubCat"/>
    <s v="Product Subcategory"/>
    <s v="Product Subcategory"/>
    <s v="Single Direction"/>
    <s v="Single Direction Security Filter"/>
    <b v="1"/>
    <n v="1"/>
    <b v="0"/>
    <d v="2018-06-10T21:52:14"/>
    <d v="2018-06-24T16:23:17"/>
  </r>
  <r>
    <n v="22"/>
    <x v="5"/>
    <s v="BridgeSalesTerritoryRegion"/>
    <s v="Sales Territory Region"/>
    <s v="Sales Territory Region"/>
    <s v="Single Direction"/>
    <s v="Single Direction Security Filter"/>
    <b v="1"/>
    <n v="1"/>
    <b v="0"/>
    <d v="2018-06-10T21:52:14"/>
    <d v="2018-06-24T16:23:15"/>
  </r>
  <r>
    <n v="23"/>
    <x v="5"/>
    <s v="BridgeBudgetDate"/>
    <s v="Calendar Yr-Mo"/>
    <s v="Calendar Yr-Mo"/>
    <s v="Single Direction"/>
    <s v="Single Direction Security Filter"/>
    <b v="1"/>
    <n v="1"/>
    <b v="0"/>
    <d v="2018-06-10T21:52:14"/>
    <d v="2018-06-24T16:23:16"/>
  </r>
</pivotCacheRecords>
</file>

<file path=xl/pivotCache/pivotCacheRecords3.xml><?xml version="1.0" encoding="utf-8"?>
<pivotCacheRecords xmlns="http://schemas.openxmlformats.org/spreadsheetml/2006/main" xmlns:r="http://schemas.openxmlformats.org/officeDocument/2006/relationships" count="78">
  <r>
    <n v="1"/>
    <x v="0"/>
    <s v="AdWorks Sales"/>
    <s v="AdWorks Gross Sales"/>
    <m/>
    <s v=" [Internet Gross Sales] + [Reseller Gross Sales]"/>
    <x v="0"/>
    <s v="\$#,0;(\$#,0);\$#,0"/>
    <m/>
    <b v="0"/>
    <d v="2018-04-15T22:17:00"/>
  </r>
  <r>
    <n v="2"/>
    <x v="0"/>
    <s v="AdWorks Sales"/>
    <s v="AdWorks Net Margin"/>
    <m/>
    <s v=" [AdWorks Net Sales] - [AdWorks Cost of Sales]"/>
    <x v="0"/>
    <s v="\$#,0;(\$#,0);\$#,0"/>
    <m/>
    <b v="0"/>
    <d v="2018-04-15T22:17:00"/>
  </r>
  <r>
    <n v="3"/>
    <x v="0"/>
    <s v="AdWorks Sales"/>
    <s v="AdWorks Net Sales"/>
    <m/>
    <s v=" [Internet Net Sales] + [Reseller Net Sales]"/>
    <x v="0"/>
    <s v="\$#,0;(\$#,0);\$#,0"/>
    <m/>
    <b v="0"/>
    <d v="2018-04-15T22:17:00"/>
  </r>
  <r>
    <n v="4"/>
    <x v="0"/>
    <s v="AdWorks Sales"/>
    <s v="AdWorks Cost of Sales"/>
    <m/>
    <s v=" [Internet Cost of Sales] + [Reseller Cost of Sales]"/>
    <x v="0"/>
    <s v="\$#,0;(\$#,0);\$#,0"/>
    <m/>
    <b v="0"/>
    <d v="2018-04-15T22:17:00"/>
  </r>
  <r>
    <n v="5"/>
    <x v="0"/>
    <s v="Date Intelligence Metrics"/>
    <s v="AdWorks Net Margin % (YTD)"/>
    <m/>
    <s v=" CALCULATE([AdWorks Net Margin %],FILTER(ALL('Date'),_x000a__x0009_'Date'[Calendar Year] = MAX('Date'[Calendar Year]) &amp;&amp; _x000a__x0009_'Date'[Date] &lt;= MAX('Date'[Date]))_x000a__x0009_)"/>
    <x v="1"/>
    <s v="0.0%;-0.0%;0.0%"/>
    <m/>
    <b v="0"/>
    <d v="2018-04-16T20:59:48"/>
  </r>
  <r>
    <n v="6"/>
    <x v="0"/>
    <s v="Date Intelligence Metrics"/>
    <s v="AdWorks Net Margin % (PYTD)"/>
    <m/>
    <s v=" CALCULATE([AdWorks Net Margin %],_x000a__x0009_FILTER(ALL('Date'),'Date'[Calendar Year] = MAX('Date'[Calendar Year])-1 &amp;&amp; _x000a__x0009__x0009__x0009_'Date'[Date] &lt;= MAX('Date'[Prior Calendar Year Date])_x000a__x0009__x0009__x0009_))"/>
    <x v="1"/>
    <s v="0.0%;-0.0%;0.0%"/>
    <m/>
    <b v="0"/>
    <d v="2018-04-16T20:59:48"/>
  </r>
  <r>
    <n v="7"/>
    <x v="0"/>
    <s v="AdWorks Sales"/>
    <s v="AdWorks Net Margin %"/>
    <m/>
    <s v=" DIVIDE([AdWorks Net Margin],[AdWorks Net Sales])"/>
    <x v="0"/>
    <s v="0.0%;-0.0%;0.0%"/>
    <m/>
    <b v="0"/>
    <d v="2018-04-15T22:17:00"/>
  </r>
  <r>
    <n v="8"/>
    <x v="0"/>
    <s v="Date Intelligence Metrics"/>
    <s v="AdWorks Net Sales (YTD)"/>
    <m/>
    <s v=" CALCULATE([AdWorks Net Sales],_x000a__x0009_FILTER(ALL('Date'),'Date'[Calendar Year] = MAX('Date'[Calendar Year]) &amp;&amp; _x000a__x0009__x0009_'Date'[Date] &lt;= MAX('Date'[Date])))"/>
    <x v="1"/>
    <s v="\$#,0;(\$#,0);\$#,0"/>
    <m/>
    <b v="0"/>
    <d v="2018-04-16T18:02:50"/>
  </r>
  <r>
    <n v="9"/>
    <x v="1"/>
    <s v="Date Intelligence Metrics"/>
    <s v="Internet Net Sales (YOY YTD %)"/>
    <m/>
    <s v=" DIVIDE([Internet Net Sales (YOY YTD)],[Internet Net Sales (PYTD)])"/>
    <x v="2"/>
    <s v="0.0%;-0.0%;0.0%"/>
    <s v="Online sales transactions at line level to customers (direct)"/>
    <b v="0"/>
    <d v="2018-01-10T18:20:05"/>
  </r>
  <r>
    <n v="10"/>
    <x v="1"/>
    <s v="Date Intelligence Metrics"/>
    <s v="Internet Net Sales (YOY %)"/>
    <m/>
    <s v=" DIVIDE([Internet Net Sales (YOY)],[Internet Net Sales (PY)]) "/>
    <x v="2"/>
    <s v="0.0%;-0.0%;0.0%"/>
    <s v="Online sales transactions at line level to customers (direct)"/>
    <b v="0"/>
    <d v="2018-01-10T18:20:05"/>
  </r>
  <r>
    <n v="11"/>
    <x v="1"/>
    <s v="Date Intelligence Metrics"/>
    <s v="Internet Net Sales (YOY)"/>
    <m/>
    <s v=" [Internet Net Sales (CY)] - [Internet Net Sales (PY)] "/>
    <x v="0"/>
    <s v="\$#,0;(\$#,0);\$#,0"/>
    <s v="Online sales transactions at line level to customers (direct)"/>
    <b v="0"/>
    <d v="2018-01-10T18:20:05"/>
  </r>
  <r>
    <n v="12"/>
    <x v="1"/>
    <s v="Date Intelligence Metrics"/>
    <s v="Internet Net Sales (YOY YTD)"/>
    <m/>
    <s v=" [Internet Net Sales (YTD)] - [Internet Net Sales (PYTD)]"/>
    <x v="0"/>
    <s v="\$#,0;(\$#,0);\$#,0"/>
    <s v="Online sales transactions at line level to customers (direct)"/>
    <b v="0"/>
    <d v="2018-01-10T18:20:05"/>
  </r>
  <r>
    <n v="13"/>
    <x v="1"/>
    <s v="Internet Sales\Metadata"/>
    <s v="Internet Sales Row Count"/>
    <m/>
    <s v=" COUNTROWS('Internet Sales')"/>
    <x v="3"/>
    <s v="#,0"/>
    <s v="Online sales transactions at line level to customers (direct)"/>
    <b v="0"/>
    <d v="2018-03-21T14:18:22"/>
  </r>
  <r>
    <n v="14"/>
    <x v="1"/>
    <s v="Date Intelligence Metrics"/>
    <s v="Internet Net Margin % (PY)"/>
    <m/>
    <s v=" CALCULATE([Internet Net Margin %],FILTER(ALL('Date'),_x000a__x0009_CONTAINS(VALUES('Date'[Prior Calendar Year Date]),'Date'[Prior Calendar Year Date],'Date'[Date])))"/>
    <x v="1"/>
    <s v="0.0%;-0.0%;0.0%"/>
    <s v="Online sales transactions at line level to customers (direct)"/>
    <b v="0"/>
    <d v="2018-06-24T22:57:59"/>
  </r>
  <r>
    <n v="15"/>
    <x v="1"/>
    <s v="Internet Sales"/>
    <s v="Internet Gross Sales"/>
    <m/>
    <s v=" SUMX('Internet Sales','Internet Sales'[Order Quantity]*'Internet Sales'[Unit Price])"/>
    <x v="1"/>
    <s v="\$#,0;(\$#,0);\$#,0"/>
    <s v="Online sales transactions at line level to customers (direct)"/>
    <b v="0"/>
    <d v="2018-01-10T18:20:05"/>
  </r>
  <r>
    <n v="16"/>
    <x v="1"/>
    <s v="Internet Sales"/>
    <s v="Internet Sales Customer Count"/>
    <s v="The count of distinct customers who've made an online purchase."/>
    <s v=" _x000a_CALCULATE(DISTINCTCOUNT(Customer[Customer Alternate Key]),_x000a__x0009_'Internet Sales')"/>
    <x v="2"/>
    <s v="#,0"/>
    <s v="Online sales transactions at line level to customers (direct)"/>
    <b v="0"/>
    <d v="2018-01-10T18:20:05"/>
  </r>
  <r>
    <n v="17"/>
    <x v="1"/>
    <s v="Internet Sales"/>
    <s v="Internet Sales Orders"/>
    <m/>
    <s v=" DISTINCTCOUNT('Internet Sales'[Sales Order Number])"/>
    <x v="0"/>
    <s v="#,0"/>
    <s v="Online sales transactions at line level to customers (direct)"/>
    <b v="0"/>
    <d v="2018-03-30T00:15:40"/>
  </r>
  <r>
    <n v="18"/>
    <x v="1"/>
    <s v="Date Intelligence Metrics"/>
    <s v="Internet Net Sales (PYTD)"/>
    <m/>
    <s v=" CALCULATE([Internet Net Sales],_x000a__x0009_FILTER(ALL('Date'),'Date'[Calendar Year] = MAX('Date'[Calendar Year])-1 &amp;&amp; _x000a__x0009__x0009__x0009_'Date'[Date] &lt;= MAX('Date'[Prior Calendar Year Date])_x000a__x0009__x0009__x0009_))"/>
    <x v="1"/>
    <s v="\$#,0;(\$#,0);\$#,0"/>
    <s v="Online sales transactions at line level to customers (direct)"/>
    <b v="0"/>
    <d v="2018-01-10T18:20:05"/>
  </r>
  <r>
    <n v="19"/>
    <x v="1"/>
    <s v="Internet Sales"/>
    <s v="Internet Sales Product Cost"/>
    <m/>
    <s v="SUMX('Internet Sales','Internet Sales'[Order Quantity]*'Internet Sales'[Product Standard Cost])"/>
    <x v="1"/>
    <s v="\$#,0;(\$#,0);\$#,0"/>
    <s v="Online sales transactions at line level to customers (direct)"/>
    <b v="0"/>
    <d v="2018-01-10T18:20:05"/>
  </r>
  <r>
    <n v="20"/>
    <x v="1"/>
    <s v="Internet Sales"/>
    <s v="Internet Sales Freight Cost"/>
    <s v="The cost of shipping the products to customers."/>
    <s v="SUM('Internet Sales'[Freight])"/>
    <x v="3"/>
    <s v="\$#,0;(\$#,0);\$#,0"/>
    <s v="Online sales transactions at line level to customers (direct)"/>
    <b v="0"/>
    <d v="2018-01-10T21:33:55"/>
  </r>
  <r>
    <n v="21"/>
    <x v="1"/>
    <s v="Internet Sales"/>
    <s v="Internet Sales Discounts"/>
    <m/>
    <s v=" SUM('Internet Sales'[Discount Amount])"/>
    <x v="3"/>
    <s v="\$#,0.00;(\$#,0.00);\$#,0.00"/>
    <s v="Online sales transactions at line level to customers (direct)"/>
    <b v="0"/>
    <d v="2018-01-10T18:20:05"/>
  </r>
  <r>
    <n v="22"/>
    <x v="1"/>
    <s v="Internet Sales"/>
    <s v="Internet Net Sales"/>
    <m/>
    <s v=" [Internet Gross Sales]-[Internet Sales Discounts]"/>
    <x v="0"/>
    <s v="\$#,0;(\$#,0);\$#,0"/>
    <s v="Online sales transactions at line level to customers (direct)"/>
    <b v="0"/>
    <d v="2018-01-10T18:20:05"/>
  </r>
  <r>
    <n v="23"/>
    <x v="1"/>
    <s v="Internet Sales"/>
    <s v="Internet Gross Product Margin %"/>
    <m/>
    <s v=" DIVIDE([Internet Gross Product Margin],[Internet Gross Sales])"/>
    <x v="2"/>
    <s v="0.0%;-0.0%;0.0%"/>
    <s v="Online sales transactions at line level to customers (direct)"/>
    <b v="0"/>
    <d v="2018-01-10T18:20:05"/>
  </r>
  <r>
    <n v="24"/>
    <x v="1"/>
    <s v="Internet Sales"/>
    <s v="Internet Net Product Margin"/>
    <m/>
    <s v=" [Internet Net Sales] - [Internet Sales Product Cost]"/>
    <x v="0"/>
    <s v="\$#,0;(\$#,0);\$#,0"/>
    <s v="Online sales transactions at line level to customers (direct)"/>
    <b v="0"/>
    <d v="2018-01-10T18:20:05"/>
  </r>
  <r>
    <n v="25"/>
    <x v="1"/>
    <s v="Internet Sales"/>
    <s v="Internet Cost of Sales"/>
    <m/>
    <s v="[Internet Sales Freight Cost]+[Internet Sales Product Cost]"/>
    <x v="0"/>
    <s v="\$#,0;(\$#,0);\$#,0"/>
    <s v="Online sales transactions at line level to customers (direct)"/>
    <b v="0"/>
    <d v="2018-01-10T18:20:05"/>
  </r>
  <r>
    <n v="26"/>
    <x v="1"/>
    <s v="Internet Sales"/>
    <s v="Internet Gross Product Margin"/>
    <m/>
    <s v=" [Internet Gross Sales] - [Internet Sales Product Cost]"/>
    <x v="0"/>
    <s v="\$#,0;(\$#,0);\$#,0"/>
    <s v="Online sales transactions at line level to customers (direct)"/>
    <b v="0"/>
    <d v="2018-01-10T18:20:05"/>
  </r>
  <r>
    <n v="27"/>
    <x v="1"/>
    <s v="Internet Sales"/>
    <s v="Internet Net Margin %"/>
    <s v="Internet net sales (includes discounts) relative to Cost of Sales (product cost and freight cost) "/>
    <s v=" DIVIDE([Internet Net Margin],[Internet Net Sales])"/>
    <x v="0"/>
    <s v="0.0%;-0.0%;0.0%"/>
    <s v="Online sales transactions at line level to customers (direct)"/>
    <b v="0"/>
    <d v="2018-06-25T00:22:49"/>
  </r>
  <r>
    <n v="28"/>
    <x v="1"/>
    <s v="Internet Sales"/>
    <s v="Internet Gross Margin %"/>
    <m/>
    <s v=" DIVIDE([Internet Gross Margin],[Internet Gross Sales])"/>
    <x v="0"/>
    <s v="0.0%;-0.0%;0.0%"/>
    <s v="Online sales transactions at line level to customers (direct)"/>
    <b v="0"/>
    <d v="2018-01-10T18:20:05"/>
  </r>
  <r>
    <n v="29"/>
    <x v="1"/>
    <s v="Date Intelligence Metrics"/>
    <s v="Internet Net Sales (YTD)"/>
    <m/>
    <s v=" CALCULATE([Internet Net Sales],_x000a__x0009_FILTER(ALL('Date'),'Date'[Calendar Year] = MAX('Date'[Calendar Year]) &amp;&amp; _x000a__x0009__x0009_'Date'[Date] &lt;= MAX('Date'[Date])))"/>
    <x v="1"/>
    <s v="\$#,0;(\$#,0);\$#,0"/>
    <s v="Online sales transactions at line level to customers (direct)"/>
    <b v="0"/>
    <d v="2018-01-10T18:20:05"/>
  </r>
  <r>
    <n v="30"/>
    <x v="1"/>
    <s v="Date Intelligence Metrics"/>
    <s v="Internet Net Sales (PY)"/>
    <m/>
    <s v=" CALCULATE([Internet Net Sales],FILTER(ALL('Date'),_x000a__x0009_CONTAINS(VALUES('Date'[Prior Calendar Year Date]),'Date'[Prior Calendar Year Date],'Date'[Date])))"/>
    <x v="1"/>
    <s v="\$#,0;(\$#,0);\$#,0"/>
    <s v="Online sales transactions at line level to customers (direct)"/>
    <b v="0"/>
    <d v="2018-01-10T18:20:05"/>
  </r>
  <r>
    <n v="31"/>
    <x v="1"/>
    <s v="Date Intelligence Metrics"/>
    <s v="Internet Net Sales (CY)"/>
    <m/>
    <s v=" CALCULATE([Internet Net Sales],FILTER(ALL('Date'),_x000a__x0009_'Date'[Calendar Year] = MAX('Date'[Calendar Year]) &amp;&amp; _x000a__x0009_'Date'[Date] &gt;= MIN('Date'[Date]) &amp;&amp;_x000a__x0009_'Date'[Date] &lt;= MAX('Date'[Date]))_x000a__x0009_)"/>
    <x v="1"/>
    <s v="\$#,0;(\$#,0);\$#,0"/>
    <s v="Online sales transactions at line level to customers (direct)"/>
    <b v="0"/>
    <d v="2018-01-10T18:20:05"/>
  </r>
  <r>
    <n v="32"/>
    <x v="1"/>
    <s v="Internet Sales"/>
    <s v="Internet Net Product Margin %"/>
    <m/>
    <s v=" DIVIDE([Internet Net Product Margin],[Internet Net Sales])"/>
    <x v="0"/>
    <s v="0.0%;-0.0%;0.0%"/>
    <s v="Online sales transactions at line level to customers (direct)"/>
    <b v="0"/>
    <d v="2018-01-10T18:20:05"/>
  </r>
  <r>
    <n v="33"/>
    <x v="1"/>
    <s v="Internet Sales"/>
    <s v="Internet Net Margin"/>
    <m/>
    <s v=" [Internet Net Sales] - [Internet Cost of Sales]"/>
    <x v="0"/>
    <s v="\$#,0;(\$#,0);\$#,0"/>
    <s v="Online sales transactions at line level to customers (direct)"/>
    <b v="0"/>
    <d v="2018-01-10T18:20:05"/>
  </r>
  <r>
    <n v="34"/>
    <x v="1"/>
    <s v="Internet Sales"/>
    <s v="Internet Gross Margin"/>
    <m/>
    <s v=" [Internet Gross Sales] - [Internet Cost of Sales]"/>
    <x v="0"/>
    <s v="\$#,0;(\$#,0);\$#,0"/>
    <s v="Online sales transactions at line level to customers (direct)"/>
    <b v="0"/>
    <d v="2018-01-10T18:20:05"/>
  </r>
  <r>
    <n v="35"/>
    <x v="2"/>
    <s v="Metadata"/>
    <s v="Reseller Sales Row Count"/>
    <m/>
    <s v=" COUNTROWS('Reseller Sales')"/>
    <x v="3"/>
    <s v="#,0"/>
    <s v="Sales transactions at line level to resellers"/>
    <b v="0"/>
    <d v="2018-06-17T00:44:39"/>
  </r>
  <r>
    <n v="36"/>
    <x v="2"/>
    <s v="Reseller Sales"/>
    <s v="Reseller Sales Orders"/>
    <m/>
    <s v=" DISTINCTCOUNT('Reseller Sales'[SalesOrderNumber])"/>
    <x v="0"/>
    <s v="#,0"/>
    <s v="Sales transactions at line level to resellers"/>
    <b v="0"/>
    <d v="2018-04-12T21:02:43"/>
  </r>
  <r>
    <n v="37"/>
    <x v="2"/>
    <s v="Date Intelligence Metrics"/>
    <s v="Reseller Net Sales (YOY %)"/>
    <m/>
    <s v=" DIVIDE([Reseller Net Sales (YOY)],[Reseller Net Sales (PY)])"/>
    <x v="2"/>
    <s v="0.0%;-0.0%;0.0%"/>
    <s v="Sales transactions at line level to resellers"/>
    <b v="0"/>
    <d v="2018-01-10T18:20:05"/>
  </r>
  <r>
    <n v="38"/>
    <x v="2"/>
    <s v="Date Intelligence Metrics"/>
    <s v="Reseller Net Sales (YOY YTD)"/>
    <m/>
    <s v=" [Reseller Net Sales (YTD)] - [Reseller Net Sales (PYTD)]"/>
    <x v="0"/>
    <s v="\$#,0;(\$#,0);\$#,0"/>
    <s v="Sales transactions at line level to resellers"/>
    <b v="0"/>
    <d v="2018-01-10T18:20:05"/>
  </r>
  <r>
    <n v="39"/>
    <x v="2"/>
    <s v="Date Intelligence Metrics"/>
    <s v="Reseller Net Sales (YOY YTD %)"/>
    <m/>
    <s v=" DIVIDE([Reseller Net Sales (YOY YTD)],[Reseller Net Sales (PYTD)])"/>
    <x v="2"/>
    <s v="0.0%;-0.0%;0.0%"/>
    <s v="Sales transactions at line level to resellers"/>
    <b v="0"/>
    <d v="2018-01-10T18:20:05"/>
  </r>
  <r>
    <n v="40"/>
    <x v="2"/>
    <s v="Date Intelligence Metrics"/>
    <s v="Reseller Net Sales (YOY)"/>
    <m/>
    <s v=" [Reseller Net Sales (CY)] - [Reseller Net Sales (PY)]"/>
    <x v="0"/>
    <s v="\$#,0;(\$#,0);\$#,0"/>
    <s v="Sales transactions at line level to resellers"/>
    <b v="0"/>
    <d v="2018-01-10T18:20:05"/>
  </r>
  <r>
    <n v="41"/>
    <x v="2"/>
    <s v="Date Intelligence Metrics"/>
    <s v="Reseller Net Margin % (PYTD)"/>
    <m/>
    <s v=" CALCULATE([Reseller Net Margin %],_x000a__x0009_FILTER(ALL('Date'),'Date'[Calendar Year] = MAX('Date'[Calendar Year])-1  &amp;&amp;_x000a__x0009__x0009__x0009_'Date'[Date] &lt;= MAX('Date'[Prior Calendar Year Date])_x000a__x0009__x0009__x0009_))"/>
    <x v="1"/>
    <s v="0.0%;-0.0%;0.0%"/>
    <s v="Sales transactions at line level to resellers"/>
    <b v="0"/>
    <d v="2018-04-16T20:59:48"/>
  </r>
  <r>
    <n v="42"/>
    <x v="2"/>
    <s v="Date Intelligence Metrics"/>
    <s v="Reseller Net Margin % (PY)"/>
    <m/>
    <s v=" CALCULATE([Reseller Net Margin %],FILTER(ALL('Date'),_x000a__x0009_CONTAINS(VALUES('Date'[Prior Calendar Year Date]),'Date'[Prior Calendar Year Date],'Date'[Date])))"/>
    <x v="1"/>
    <s v="0.0%;-0.0%;0.0%"/>
    <s v="Sales transactions at line level to resellers"/>
    <b v="0"/>
    <d v="2018-06-24T22:57:59"/>
  </r>
  <r>
    <n v="43"/>
    <x v="2"/>
    <s v="Reseller Sales"/>
    <s v="Reseller Gross Product Margin"/>
    <m/>
    <s v=" [Reseller Gross Sales] - [Reseller Sales Product Cost]"/>
    <x v="0"/>
    <s v="\$#,0;(\$#,0);\$#,0"/>
    <s v="Sales transactions at line level to resellers"/>
    <b v="0"/>
    <d v="2018-01-10T18:20:05"/>
  </r>
  <r>
    <n v="44"/>
    <x v="2"/>
    <s v="Date Intelligence Metrics"/>
    <s v="Reseller Sales Orders (CY)"/>
    <m/>
    <s v=" CALCULATE([Reseller Sales Orders],FILTER(ALL('Date'),_x000a__x0009_'Date'[Calendar Year] = MAX('Date'[Calendar Year]) &amp;&amp; _x000a__x0009_'Date'[Date] &gt;= MIN('Date'[Date]) &amp;&amp;_x000a__x0009_'Date'[Date] &lt;= MAX('Date'[Date]))_x000a__x0009_)"/>
    <x v="1"/>
    <s v="#,0"/>
    <s v="Sales transactions at line level to resellers"/>
    <b v="0"/>
    <d v="2018-04-14T12:54:18"/>
  </r>
  <r>
    <n v="45"/>
    <x v="2"/>
    <s v="Reseller Sales"/>
    <s v="Reseller Sales Reseller Count"/>
    <m/>
    <s v=" CALCULATE(DISTINCTCOUNT('Reseller'[Reseller Alternate Key]),'Reseller Sales')"/>
    <x v="2"/>
    <s v="0"/>
    <s v="Sales transactions at line level to resellers"/>
    <b v="0"/>
    <d v="2018-04-15T21:43:18"/>
  </r>
  <r>
    <n v="46"/>
    <x v="2"/>
    <s v="Date Intelligence Metrics"/>
    <s v="Reseller Net Margin % (YTD)"/>
    <m/>
    <s v=" CALCULATE([Reseller Net Margin %],_x000a__x0009_FILTER(ALL('Date'),'Date'[Calendar Year] = MAX('Date'[Calendar Year]) &amp;&amp; _x000a__x0009__x0009_'Date'[Date] &lt;= MAX('Date'[Date])))"/>
    <x v="1"/>
    <s v="0.0%;-0.0%;0.0%"/>
    <s v="Sales transactions at line level to resellers"/>
    <b v="0"/>
    <d v="2018-04-16T20:59:48"/>
  </r>
  <r>
    <n v="47"/>
    <x v="2"/>
    <s v="Date Intelligence Metrics"/>
    <s v="Reseller Net Sales (PYTD)"/>
    <m/>
    <s v=" CALCULATE([Reseller Net Sales],_x000a__x0009_FILTER(ALL('Date'),'Date'[Calendar Year] = MAX('Date'[Calendar Year])-1  &amp;&amp;_x000a__x0009__x0009__x0009_'Date'[Date] &lt;= MAX('Date'[Prior Calendar Year Date])_x000a__x0009__x0009__x0009_))"/>
    <x v="1"/>
    <s v="\$#,0;(\$#,0);\$#,0"/>
    <s v="Sales transactions at line level to resellers"/>
    <b v="0"/>
    <d v="2018-01-10T18:20:05"/>
  </r>
  <r>
    <n v="48"/>
    <x v="2"/>
    <s v="Reseller Sales"/>
    <s v="Reseller Cost of Sales"/>
    <m/>
    <s v=" [Reseller Sales Product Cost] + [Reseller Sales Freight Cost]"/>
    <x v="2"/>
    <s v="\$#,0;(\$#,0);\$#,0"/>
    <s v="Sales transactions at line level to resellers"/>
    <b v="0"/>
    <d v="2018-01-10T18:20:05"/>
  </r>
  <r>
    <n v="49"/>
    <x v="2"/>
    <s v="Reseller Sales"/>
    <s v="Reseller Gross Margin"/>
    <m/>
    <s v=" [Reseller Gross Sales] - [Reseller Cost of Sales]"/>
    <x v="0"/>
    <s v="\$#,0;(\$#,0);\$#,0"/>
    <s v="Sales transactions at line level to resellers"/>
    <b v="0"/>
    <d v="2018-01-10T18:20:05"/>
  </r>
  <r>
    <n v="50"/>
    <x v="2"/>
    <s v="Reseller Sales"/>
    <s v="Reseller Gross Margin %"/>
    <m/>
    <s v=" DIVIDE([Reseller Gross Margin],[Reseller Gross Sales])"/>
    <x v="0"/>
    <s v="0.0%;-0.0%;0.0%"/>
    <s v="Sales transactions at line level to resellers"/>
    <b v="0"/>
    <d v="2018-01-10T18:20:05"/>
  </r>
  <r>
    <n v="51"/>
    <x v="2"/>
    <s v="Reseller Sales"/>
    <s v="Reseller Gross Sales"/>
    <m/>
    <s v=" SUMX('Reseller Sales','Reseller Sales'[Unit Price]*'Reseller Sales'[Order Quantity]) "/>
    <x v="1"/>
    <s v="\$#,0;(\$#,0);\$#,0"/>
    <s v="Sales transactions at line level to resellers"/>
    <b v="0"/>
    <d v="2018-01-10T18:20:05"/>
  </r>
  <r>
    <n v="52"/>
    <x v="2"/>
    <s v="Reseller Sales"/>
    <s v="Reseller Sales Product Cost"/>
    <m/>
    <s v=" SUMX('Reseller Sales','Reseller Sales'[Order Quantity]*'Reseller Sales'[Product Standard Cost]) "/>
    <x v="1"/>
    <s v="\$#,0;(\$#,0);\$#,0"/>
    <s v="Sales transactions at line level to resellers"/>
    <b v="0"/>
    <d v="2018-01-10T18:20:05"/>
  </r>
  <r>
    <n v="53"/>
    <x v="2"/>
    <s v="Reseller Sales"/>
    <s v="Reseller Sales Discounts"/>
    <m/>
    <s v=" sum('Reseller Sales'[Discount Amount])"/>
    <x v="3"/>
    <s v="\$#,0;(\$#,0);\$#,0"/>
    <s v="Sales transactions at line level to resellers"/>
    <b v="0"/>
    <d v="2018-01-10T18:20:05"/>
  </r>
  <r>
    <n v="54"/>
    <x v="2"/>
    <s v="Reseller Sales"/>
    <s v="Reseller Discounts"/>
    <m/>
    <s v=" SUM('Reseller Sales'[Discount Amount])"/>
    <x v="3"/>
    <s v="\$#,0;(\$#,0);\$#,0"/>
    <s v="Sales transactions at line level to resellers"/>
    <b v="0"/>
    <d v="2018-01-10T18:20:05"/>
  </r>
  <r>
    <n v="55"/>
    <x v="2"/>
    <s v="Reseller Sales"/>
    <s v="Reseller Sales Freight Cost"/>
    <s v="The cost of shipping products to resellers."/>
    <s v=" sum('Reseller Sales'[Freight]) "/>
    <x v="3"/>
    <s v="\$#,0;(\$#,0);\$#,0"/>
    <s v="Sales transactions at line level to resellers"/>
    <b v="0"/>
    <d v="2018-01-10T18:20:05"/>
  </r>
  <r>
    <n v="56"/>
    <x v="2"/>
    <s v="Reseller Sales"/>
    <s v="Reseller Net Sales"/>
    <m/>
    <s v=" [Reseller Gross Sales] - [Reseller Sales Discounts]"/>
    <x v="0"/>
    <s v="\$#,0;(\$#,0);\$#,0"/>
    <s v="Sales transactions at line level to resellers"/>
    <b v="0"/>
    <d v="2018-01-10T18:20:05"/>
  </r>
  <r>
    <n v="57"/>
    <x v="2"/>
    <s v="Reseller Sales"/>
    <s v="Reseller Net Margin"/>
    <m/>
    <s v=" [Reseller Net Sales] - [Reseller Cost of Sales]"/>
    <x v="0"/>
    <s v="\$#,0;(\$#,0);\$#,0"/>
    <s v="Sales transactions at line level to resellers"/>
    <b v="0"/>
    <d v="2018-01-10T18:20:05"/>
  </r>
  <r>
    <n v="58"/>
    <x v="2"/>
    <s v="Reseller Sales"/>
    <s v="Reseller Sales Discount %"/>
    <m/>
    <s v=" DIVIDE([Reseller Sales Discounts],[Reseller Net Sales])"/>
    <x v="0"/>
    <s v="0.0%;-0.0%;0.0%"/>
    <s v="Sales transactions at line level to resellers"/>
    <b v="0"/>
    <d v="2018-01-10T18:20:05"/>
  </r>
  <r>
    <n v="59"/>
    <x v="2"/>
    <s v="Reseller Sales"/>
    <s v="Reseller Net Product Margin"/>
    <m/>
    <s v=" [Reseller Net Sales] - [Reseller Sales Product Cost]"/>
    <x v="0"/>
    <s v="\$#,0;(\$#,0);\$#,0"/>
    <s v="Sales transactions at line level to resellers"/>
    <b v="0"/>
    <d v="2018-01-10T18:20:05"/>
  </r>
  <r>
    <n v="60"/>
    <x v="2"/>
    <s v="Reseller Sales"/>
    <s v="High Value Discount Resellers"/>
    <m/>
    <s v=" _x000a_/*_x000a_Resellers that match either of the following conditions: _x000a__x0009_A) over 100K in Bike sales and over 5% discount % or _x000a__x0009_B) over 25K in Component sales and over .5% discount % _x000a_Current and prior year only_x000a_*/_x000a_VAR BikesSalesMin = 100000 VAR BikeDiscMin = .05 _x000a_VAR ComponentSalesMin = 25000 VAR ComponentDiscMin = .005_x000a_VAR DateTblFilter = CALCULATETABLE('Date','Date'[Calendar Year Status] IN {&quot;Current Calendar Year&quot;, &quot;Prior Calendar Year&quot;})_x000a_VAR BikeResellers = _x000a_FILTER(_x000a_ADDCOLUMNS(_x000a_SUMMARIZE(_x000a_CALCULATETABLE('Reseller Sales','Product'[Product Category] = &quot;Bikes&quot;,DateTblFilter),_x000a_Reseller[Reseller Alternate Key],'Product'[Product Category]),_x000a_&quot;Sales Col&quot;, [Reseller Net Sales], &quot;Disc Perc Col&quot;, [Reseller Sales Discount %]),_x000a_[Sales Col] &gt;= BikesSalesMin &amp;&amp; [Disc Perc Col] &gt;= BikeDiscMin)_x000a_VAR CompResellers = _x000a_FILTER(_x000a_ADDCOLUMNS(_x000a_SUMMARIZE(_x000a_CALCULATETABLE('Reseller Sales','Product'[Product Category] = &quot;Components&quot;,DateTblFilter),_x000a_Reseller[Reseller Alternate Key],'Product'[Product Category]),_x000a_&quot;Sales Col&quot;, [Reseller Net Sales], &quot;Disc Perc Col&quot;, [Reseller Sales Discount %]),_x000a_[Sales Col] &gt;= ComponentSalesMin &amp;&amp; [Disc Perc Col] &gt;= ComponentDiscMin)_x000a_VAR DistinctResellers = _x000a__x0009_DISTINCT(UNION(BikeResellers,CompResellers))_x000a_RETURN_x000a_CALCULATE(DISTINCTCOUNT(Reseller[Reseller Alternate Key]),DistinctResellers)"/>
    <x v="1"/>
    <m/>
    <s v="Sales transactions at line level to resellers"/>
    <b v="1"/>
    <d v="2018-06-17T00:44:39"/>
  </r>
  <r>
    <n v="61"/>
    <x v="2"/>
    <s v="Reseller Sales"/>
    <s v="Reseller Gross Product Margin %"/>
    <m/>
    <s v=" DIVIDE([Reseller Gross Product Margin],[Reseller Gross Sales])"/>
    <x v="2"/>
    <s v="0.0%;-0.0%;0.0%"/>
    <s v="Sales transactions at line level to resellers"/>
    <b v="0"/>
    <d v="2018-01-10T18:20:05"/>
  </r>
  <r>
    <n v="62"/>
    <x v="2"/>
    <s v="Reseller Sales"/>
    <s v="Reseller Net Product Margin %"/>
    <m/>
    <s v=" DIVIDE([Reseller Net Product Margin],[Reseller Net Sales])"/>
    <x v="0"/>
    <s v="0.0%;-0.0%;0.0%"/>
    <s v="Sales transactions at line level to resellers"/>
    <b v="0"/>
    <d v="2018-01-10T18:20:05"/>
  </r>
  <r>
    <n v="63"/>
    <x v="2"/>
    <s v="Date Intelligence Metrics"/>
    <s v="Reseller Net Sales (YTD)"/>
    <m/>
    <s v=" CALCULATE([Reseller Net Sales],_x000a__x0009_FILTER(ALL('Date'),'Date'[Calendar Year] = MAX('Date'[Calendar Year]) &amp;&amp; _x000a__x0009__x0009_'Date'[Date] &lt;= MAX('Date'[Date])))"/>
    <x v="1"/>
    <s v="\$#,0;(\$#,0);\$#,0"/>
    <s v="Sales transactions at line level to resellers"/>
    <b v="0"/>
    <d v="2018-01-10T18:20:05"/>
  </r>
  <r>
    <n v="64"/>
    <x v="2"/>
    <s v="Reseller Sales"/>
    <s v="Reseller Net Margin %"/>
    <s v="Reseller net sales (includes discounts) relative to Cost of Sales (product cost and freight)"/>
    <s v=" DIVIDE([Reseller Net Margin],[Reseller Net Sales])"/>
    <x v="0"/>
    <s v="0.0%;-0.0%;0.0%"/>
    <s v="Sales transactions at line level to resellers"/>
    <b v="0"/>
    <d v="2018-06-25T00:22:49"/>
  </r>
  <r>
    <n v="65"/>
    <x v="2"/>
    <s v="Date Intelligence Metrics"/>
    <s v="Reseller Net Sales (CY)"/>
    <m/>
    <s v=" CALCULATE([Reseller Net Sales],FILTER(ALL('Date'),_x000a__x0009_'Date'[Calendar Year] = MAX('Date'[Calendar Year]) &amp;&amp; _x000a__x0009_'Date'[Date] &gt;= MIN('Date'[Date]) &amp;&amp;_x000a__x0009_'Date'[Date] &lt;= MAX('Date'[Date]))_x000a__x0009_)"/>
    <x v="1"/>
    <s v="\$#,0;(\$#,0);\$#,0"/>
    <s v="Sales transactions at line level to resellers"/>
    <b v="0"/>
    <d v="2018-01-10T18:20:05"/>
  </r>
  <r>
    <n v="66"/>
    <x v="2"/>
    <s v="Date Intelligence Metrics"/>
    <s v="Reseller Net Sales (PY)"/>
    <m/>
    <s v=" CALCULATE([Reseller Net Sales],FILTER(ALL('Date'),_x000a__x0009_CONTAINS(VALUES('Date'[Prior Calendar Year Date]),'Date'[Prior Calendar Year Date],'Date'[Date])))"/>
    <x v="1"/>
    <s v="\$#,0;(\$#,0);\$#,0"/>
    <s v="Sales transactions at line level to resellers"/>
    <b v="0"/>
    <d v="2018-01-10T18:20:05"/>
  </r>
  <r>
    <n v="67"/>
    <x v="3"/>
    <s v="Sales and Margin Plan"/>
    <s v="Reseller Sales Net Margin % Plan"/>
    <m/>
    <s v=" DIVIDE([Reseller Net Margin Plan],[Reseller Net Sales Plan])"/>
    <x v="2"/>
    <s v="0.0%;-0.0%;0.0%"/>
    <s v="Sales and Margin plan at the month, sales territory region, and product subcategory grain"/>
    <b v="0"/>
    <d v="2018-04-16T21:05:09"/>
  </r>
  <r>
    <n v="68"/>
    <x v="3"/>
    <s v="Date Intelligence Metrics"/>
    <s v="Internet Net Sales Plan (YTD)"/>
    <m/>
    <s v=" CALCULATE([Internet Net Sales Plan],_x000a__x0009_FILTER(ALL('Date'),'Date'[Calendar Year] = MAX('Date'[Calendar Year]) &amp;&amp; _x000a__x0009__x0009_'Date'[Date] &lt;= MAX('Date'[Date])))"/>
    <x v="1"/>
    <s v="\$#,0;(\$#,0);\$#,0"/>
    <s v="Sales and Margin plan at the month, sales territory region, and product subcategory grain"/>
    <b v="0"/>
    <d v="2018-04-16T18:12:49"/>
  </r>
  <r>
    <n v="69"/>
    <x v="3"/>
    <s v="Sales and Margin Plan"/>
    <s v="AdWorks Net Margin % Plan"/>
    <m/>
    <s v="DIVIDE([AdWorks Net Margin Plan],[AdWorks Net Sales Plan])"/>
    <x v="0"/>
    <s v="0.0%;-0.0%;0.0%"/>
    <s v="Sales and Margin plan at the month, sales territory region, and product subcategory grain"/>
    <b v="0"/>
    <d v="2018-04-16T21:05:09"/>
  </r>
  <r>
    <n v="70"/>
    <x v="3"/>
    <s v="Sales and Margin Plan"/>
    <s v="AdWorks Net Sales Plan"/>
    <m/>
    <s v=" [Internet Net Sales Plan] + [Reseller Net Sales Plan]"/>
    <x v="0"/>
    <s v="\$#,0;(\$#,0);\$#,0"/>
    <s v="Sales and Margin plan at the month, sales territory region, and product subcategory grain"/>
    <b v="0"/>
    <d v="2018-01-14T16:11:27"/>
  </r>
  <r>
    <n v="71"/>
    <x v="3"/>
    <s v="Date Intelligence Metrics"/>
    <s v="AdWorks Net Sales Plan (YTD)"/>
    <m/>
    <s v=" CALCULATE([AdWorks Net Sales Plan],_x000a__x0009_FILTER(ALL('Date'),'Date'[Calendar Year] = MAX('Date'[Calendar Year]) &amp;&amp; _x000a__x0009__x0009_'Date'[Date] &lt;= MAX('Date'[Date])))"/>
    <x v="1"/>
    <s v="\$#,0;(\$#,0);\$#,0"/>
    <s v="Sales and Margin plan at the month, sales territory region, and product subcategory grain"/>
    <b v="0"/>
    <d v="2018-04-16T18:12:49"/>
  </r>
  <r>
    <n v="72"/>
    <x v="3"/>
    <s v="Sales and Margin Plan"/>
    <s v="Internet Net Sales Plan"/>
    <m/>
    <s v=" SUM('Sales and Margin Plan'[Internet Net Sales])"/>
    <x v="0"/>
    <s v="\$#,0;(\$#,0);\$#,0"/>
    <s v="Sales and Margin plan at the month, sales territory region, and product subcategory grain"/>
    <b v="0"/>
    <d v="2018-01-14T16:11:27"/>
  </r>
  <r>
    <n v="73"/>
    <x v="3"/>
    <s v="Sales and Margin Plan"/>
    <s v="Reseller Net Sales Plan"/>
    <m/>
    <s v="sum('Sales and Margin Plan'[Reseller Net Sales])"/>
    <x v="0"/>
    <s v="\$#,0;(\$#,0);\$#,0"/>
    <s v="Sales and Margin plan at the month, sales territory region, and product subcategory grain"/>
    <b v="0"/>
    <d v="2018-01-14T16:11:27"/>
  </r>
  <r>
    <n v="74"/>
    <x v="3"/>
    <s v="Date Intelligence Metrics"/>
    <s v="Reseller Net Sales Plan (YTD)"/>
    <m/>
    <s v=" CALCULATE([Reseller Net Sales Plan],_x000a__x0009_FILTER(ALL('Date'),'Date'[Calendar Year] = MAX('Date'[Calendar Year]) &amp;&amp; _x000a__x0009__x0009_'Date'[Date] &lt;= MAX('Date'[Date])))"/>
    <x v="1"/>
    <s v="\$#,0;(\$#,0);\$#,0"/>
    <s v="Sales and Margin plan at the month, sales territory region, and product subcategory grain"/>
    <b v="0"/>
    <d v="2018-04-16T18:12:49"/>
  </r>
  <r>
    <n v="75"/>
    <x v="3"/>
    <s v="Sales and Margin Plan"/>
    <s v="AdWorks Net Margin Plan"/>
    <m/>
    <s v=" [Internet Net Margin Plan] + [Reseller Net Margin Plan]"/>
    <x v="0"/>
    <s v="\$#,0;(\$#,0);\$#,0"/>
    <s v="Sales and Margin plan at the month, sales territory region, and product subcategory grain"/>
    <b v="0"/>
    <d v="2018-04-16T20:59:48"/>
  </r>
  <r>
    <n v="76"/>
    <x v="3"/>
    <s v="Sales and Margin Plan"/>
    <s v="Internet Net Margin % Plan"/>
    <m/>
    <s v=" DIVIDE([Internet Net Margin Plan],[Internet Net Sales Plan])"/>
    <x v="2"/>
    <s v="0.0%;-0.0%;0.0%"/>
    <s v="Sales and Margin plan at the month, sales territory region, and product subcategory grain"/>
    <b v="0"/>
    <d v="2018-04-16T20:59:48"/>
  </r>
  <r>
    <n v="77"/>
    <x v="3"/>
    <s v="Sales and Margin Plan"/>
    <s v="Internet Net Margin Plan"/>
    <m/>
    <s v=" sum('Sales and Margin Plan'[Internet Margin $])"/>
    <x v="0"/>
    <s v="\$#,0;(\$#,0);\$#,0"/>
    <s v="Sales and Margin plan at the month, sales territory region, and product subcategory grain"/>
    <b v="0"/>
    <d v="2018-04-16T20:59:48"/>
  </r>
  <r>
    <n v="78"/>
    <x v="3"/>
    <s v="Sales and Margin Plan"/>
    <s v="Reseller Net Margin Plan"/>
    <m/>
    <s v=" SUM('Sales and Margin Plan'[Reseller Margin $])"/>
    <x v="0"/>
    <s v="\$#,0;(\$#,0);\$#,0"/>
    <s v="Sales and Margin plan at the month, sales territory region, and product subcategory grain"/>
    <b v="0"/>
    <d v="2018-04-16T20:59:4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5" cacheId="42"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P2:Q7" firstHeaderRow="1" firstDataRow="1" firstDataCol="1"/>
  <pivotFields count="11">
    <pivotField dataField="1" subtotalTop="0" showAll="0"/>
    <pivotField subtotalTop="0" showAll="0"/>
    <pivotField subtotalTop="0" showAll="0"/>
    <pivotField subtotalTop="0" showAll="0"/>
    <pivotField subtotalTop="0" showAll="0"/>
    <pivotField subtotalTop="0" showAll="0"/>
    <pivotField axis="axisRow" showAll="0" sortType="ascending">
      <items count="7">
        <item m="1" x="4"/>
        <item x="3"/>
        <item x="0"/>
        <item x="2"/>
        <item m="1" x="5"/>
        <item x="1"/>
        <item t="default"/>
      </items>
    </pivotField>
    <pivotField subtotalTop="0" showAll="0"/>
    <pivotField subtotalTop="0" showAll="0"/>
    <pivotField subtotalTop="0" showAll="0"/>
    <pivotField numFmtId="22" subtotalTop="0" showAll="0"/>
  </pivotFields>
  <rowFields count="1">
    <field x="6"/>
  </rowFields>
  <rowItems count="5">
    <i>
      <x v="1"/>
    </i>
    <i>
      <x v="2"/>
    </i>
    <i>
      <x v="3"/>
    </i>
    <i>
      <x v="5"/>
    </i>
    <i t="grand">
      <x/>
    </i>
  </rowItems>
  <colItems count="1">
    <i/>
  </colItems>
  <dataFields count="1">
    <dataField name="Count of Measure Index ID" fld="0" subtotal="count" baseField="6"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3" cacheId="35"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M2:N13" firstHeaderRow="1" firstDataRow="1" firstDataCol="1"/>
  <pivotFields count="19">
    <pivotField dataField="1" subtotalTop="0" showAll="0"/>
    <pivotField subtotalTop="0" showAll="0"/>
    <pivotField subtotalTop="0" showAll="0"/>
    <pivotField axis="axisRow" subtotalTop="0" showAll="0" measureFilter="1" sortType="ascending">
      <items count="19">
        <item x="0"/>
        <item x="1"/>
        <item x="2"/>
        <item x="3"/>
        <item x="4"/>
        <item x="5"/>
        <item x="6"/>
        <item x="7"/>
        <item x="8"/>
        <item x="9"/>
        <item x="10"/>
        <item x="11"/>
        <item x="12"/>
        <item x="14"/>
        <item x="13"/>
        <item m="1" x="16"/>
        <item m="1" x="15"/>
        <item m="1" x="17"/>
        <item t="default"/>
      </items>
      <autoSortScope>
        <pivotArea dataOnly="0" outline="0" fieldPosition="0">
          <references count="1">
            <reference field="4294967294" count="1" selected="0">
              <x v="0"/>
            </reference>
          </references>
        </pivotArea>
      </autoSortScope>
    </pivotField>
    <pivotField subtotalTop="0" showAll="0"/>
    <pivotField subtotalTop="0" showAll="0"/>
    <pivotField subtotalTop="0" showAll="0"/>
    <pivotField subtotalTop="0" showAll="0"/>
    <pivotField subtotalTop="0" showAll="0"/>
    <pivotField subtotalTop="0" showAll="0"/>
    <pivotField subtotalTop="0" showAll="0"/>
    <pivotField numFmtId="22" subtotalTop="0" showAll="0"/>
    <pivotField numFmtId="22" subtotalTop="0" showAll="0"/>
    <pivotField subtotalTop="0" showAll="0"/>
    <pivotField subtotalTop="0" showAll="0"/>
    <pivotField subtotalTop="0" showAll="0"/>
    <pivotField subtotalTop="0" showAll="0"/>
    <pivotField subtotalTop="0" showAll="0"/>
    <pivotField subtotalTop="0" showAll="0"/>
  </pivotFields>
  <rowFields count="1">
    <field x="3"/>
  </rowFields>
  <rowItems count="11">
    <i>
      <x v="14"/>
    </i>
    <i>
      <x v="10"/>
    </i>
    <i>
      <x v="13"/>
    </i>
    <i>
      <x v="8"/>
    </i>
    <i>
      <x v="12"/>
    </i>
    <i>
      <x v="9"/>
    </i>
    <i>
      <x v="11"/>
    </i>
    <i>
      <x v="5"/>
    </i>
    <i>
      <x v="7"/>
    </i>
    <i>
      <x v="6"/>
    </i>
    <i t="grand">
      <x/>
    </i>
  </rowItems>
  <colItems count="1">
    <i/>
  </colItems>
  <dataFields count="1">
    <dataField name="Count of Column Index ID" fld="0" subtotal="count" baseField="0" baseItem="514"/>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filters count="1">
    <filter fld="3" type="count" evalOrder="-1" id="1" iMeasureFld="0">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2" cacheId="38"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I2:J9" firstHeaderRow="1" firstDataRow="1" firstDataCol="1"/>
  <pivotFields count="12">
    <pivotField dataField="1" subtotalTop="0" showAll="0"/>
    <pivotField axis="axisRow" subtotalTop="0" showAll="0" sortType="descending">
      <items count="7">
        <item x="0"/>
        <item x="1"/>
        <item x="2"/>
        <item x="3"/>
        <item x="5"/>
        <item x="4"/>
        <item t="default"/>
      </items>
      <autoSortScope>
        <pivotArea dataOnly="0" outline="0" fieldPosition="0">
          <references count="1">
            <reference field="4294967294" count="1" selected="0">
              <x v="0"/>
            </reference>
          </references>
        </pivotArea>
      </autoSortScope>
    </pivotField>
    <pivotField subtotalTop="0" showAll="0"/>
    <pivotField subtotalTop="0" showAll="0"/>
    <pivotField subtotalTop="0" showAll="0"/>
    <pivotField subtotalTop="0" showAll="0"/>
    <pivotField subtotalTop="0" showAll="0"/>
    <pivotField subtotalTop="0" showAll="0"/>
    <pivotField subtotalTop="0" showAll="0"/>
    <pivotField subtotalTop="0" showAll="0"/>
    <pivotField numFmtId="22" subtotalTop="0" showAll="0"/>
    <pivotField numFmtId="22" subtotalTop="0" showAll="0"/>
  </pivotFields>
  <rowFields count="1">
    <field x="1"/>
  </rowFields>
  <rowItems count="7">
    <i>
      <x v="3"/>
    </i>
    <i>
      <x v="1"/>
    </i>
    <i>
      <x v="4"/>
    </i>
    <i>
      <x v="5"/>
    </i>
    <i>
      <x/>
    </i>
    <i>
      <x v="2"/>
    </i>
    <i t="grand">
      <x/>
    </i>
  </rowItems>
  <colItems count="1">
    <i/>
  </colItems>
  <dataFields count="1">
    <dataField name="Count of Relationship Index ID" fld="0" subtotal="count" baseField="1"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1" cacheId="42"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F2:G7" firstHeaderRow="1" firstDataRow="1" firstDataCol="1"/>
  <pivotFields count="11">
    <pivotField subtotalTop="0" showAll="0"/>
    <pivotField axis="axisRow" subtotalTop="0" showAll="0" sortType="descending">
      <items count="10">
        <item x="0"/>
        <item x="1"/>
        <item x="2"/>
        <item x="3"/>
        <item m="1" x="6"/>
        <item m="1" x="4"/>
        <item m="1" x="5"/>
        <item m="1" x="8"/>
        <item m="1" x="7"/>
        <item t="default"/>
      </items>
      <autoSortScope>
        <pivotArea dataOnly="0" outline="0" fieldPosition="0">
          <references count="1">
            <reference field="4294967294" count="1" selected="0">
              <x v="0"/>
            </reference>
          </references>
        </pivotArea>
      </autoSortScope>
    </pivotField>
    <pivotField subtotalTop="0" showAll="0"/>
    <pivotField dataField="1" subtotalTop="0" showAll="0"/>
    <pivotField subtotalTop="0" showAll="0"/>
    <pivotField subtotalTop="0" showAll="0"/>
    <pivotField showAll="0"/>
    <pivotField subtotalTop="0" showAll="0"/>
    <pivotField subtotalTop="0" showAll="0"/>
    <pivotField subtotalTop="0" showAll="0"/>
    <pivotField numFmtId="22" subtotalTop="0" showAll="0"/>
  </pivotFields>
  <rowFields count="1">
    <field x="1"/>
  </rowFields>
  <rowItems count="5">
    <i>
      <x v="2"/>
    </i>
    <i>
      <x v="1"/>
    </i>
    <i>
      <x v="3"/>
    </i>
    <i>
      <x/>
    </i>
    <i t="grand">
      <x/>
    </i>
  </rowItems>
  <colItems count="1">
    <i/>
  </colItems>
  <dataFields count="1">
    <dataField name="Count of Measure Name" fld="3"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name="ExternalData_3" connectionId="20" autoFormatId="16" applyNumberFormats="0" applyBorderFormats="0" applyFontFormats="0" applyPatternFormats="0" applyAlignmentFormats="0" applyWidthHeightFormats="0">
  <queryTableRefresh nextId="2">
    <queryTableFields count="1">
      <queryTableField id="1" name="Refreshed Time" tableColumnId="1"/>
    </queryTableFields>
  </queryTableRefresh>
</queryTable>
</file>

<file path=xl/queryTables/queryTable10.xml><?xml version="1.0" encoding="utf-8"?>
<queryTable xmlns="http://schemas.openxmlformats.org/spreadsheetml/2006/main" name="ExternalData_2" adjustColumnWidth="0" connectionId="17" autoFormatId="16" applyNumberFormats="0" applyBorderFormats="0" applyFontFormats="0" applyPatternFormats="0" applyAlignmentFormats="0" applyWidthHeightFormats="0">
  <queryTableRefresh nextId="24">
    <queryTableFields count="8">
      <queryTableField id="22" name="Partition Index ID" tableColumnId="2"/>
      <queryTableField id="3" name="Table Name" tableColumnId="3"/>
      <queryTableField id="5" name="Partition Name" tableColumnId="5"/>
      <queryTableField id="8" name="Partition Query" tableColumnId="8"/>
      <queryTableField id="6" name="Partition Description" tableColumnId="6"/>
      <queryTableField id="12" name="Mode" tableColumnId="12"/>
      <queryTableField id="13" name="DataView" tableColumnId="13"/>
      <queryTableField id="14" name="ModifiedTime" tableColumnId="14"/>
    </queryTableFields>
  </queryTableRefresh>
</queryTable>
</file>

<file path=xl/queryTables/queryTable11.xml><?xml version="1.0" encoding="utf-8"?>
<queryTable xmlns="http://schemas.openxmlformats.org/spreadsheetml/2006/main" name="ExternalData_1" adjustColumnWidth="0" connectionId="22" autoFormatId="16" applyNumberFormats="0" applyBorderFormats="0" applyFontFormats="0" applyPatternFormats="0" applyAlignmentFormats="0" applyWidthHeightFormats="0">
  <queryTableRefresh nextId="25">
    <queryTableFields count="6">
      <queryTableField id="23" name="Role Membership Index ID" tableColumnId="4"/>
      <queryTableField id="17" name="Role" tableColumnId="1"/>
      <queryTableField id="21" name="Role Member" tableColumnId="3"/>
      <queryTableField id="18" name="Role Description" tableColumnId="2"/>
      <queryTableField id="10" name="Identity Provider" tableColumnId="5"/>
      <queryTableField id="7" name="ModifiedTime" tableColumnId="7"/>
    </queryTableFields>
  </queryTableRefresh>
</queryTable>
</file>

<file path=xl/queryTables/queryTable12.xml><?xml version="1.0" encoding="utf-8"?>
<queryTable xmlns="http://schemas.openxmlformats.org/spreadsheetml/2006/main" name="ExternalData_1" adjustColumnWidth="0" connectionId="27" autoFormatId="16" applyNumberFormats="0" applyBorderFormats="0" applyFontFormats="0" applyPatternFormats="0" applyAlignmentFormats="0" applyWidthHeightFormats="0">
  <queryTableRefresh nextId="23">
    <queryTableFields count="6">
      <queryTableField id="19" name="Table Permission Index ID" tableColumnId="1"/>
      <queryTableField id="20" name="Role" tableColumnId="2"/>
      <queryTableField id="12" name="Table Name" tableColumnId="9"/>
      <queryTableField id="13" name="Table Metadata Permission" tableColumnId="10"/>
      <queryTableField id="14" name="Table Filter Expression" tableColumnId="11"/>
      <queryTableField id="5" name="ModifiedTime" tableColumnId="5"/>
    </queryTableFields>
  </queryTableRefresh>
</queryTable>
</file>

<file path=xl/queryTables/queryTable13.xml><?xml version="1.0" encoding="utf-8"?>
<queryTable xmlns="http://schemas.openxmlformats.org/spreadsheetml/2006/main" name="ExternalData_1" connectionId="5" autoFormatId="16" applyNumberFormats="0" applyBorderFormats="0" applyFontFormats="0" applyPatternFormats="0" applyAlignmentFormats="0" applyWidthHeightFormats="0">
  <queryTableRefresh nextId="37">
    <queryTableFields count="14">
      <queryTableField id="19" name="Data Source Index ID" tableColumnId="1"/>
      <queryTableField id="20" name="Data Source Name" tableColumnId="2"/>
      <queryTableField id="21" name="Data Source Type" tableColumnId="3"/>
      <queryTableField id="22" name="Connection String" tableColumnId="4"/>
      <queryTableField id="23" name="Impersonation Mode" tableColumnId="5"/>
      <queryTableField id="24" name="Max Connections" tableColumnId="6"/>
      <queryTableField id="11" name="Isolation" tableColumnId="11"/>
      <queryTableField id="12" name="Timeout" tableColumnId="12"/>
      <queryTableField id="13" name="Provider" tableColumnId="13"/>
      <queryTableField id="25" name="Modified Time" tableColumnId="7"/>
      <queryTableField id="26" name="Connection Details" tableColumnId="8"/>
      <queryTableField id="16" name="Options" tableColumnId="16"/>
      <queryTableField id="27" name="Data Source Credential" tableColumnId="9"/>
      <queryTableField id="28" name="Context Expression" tableColumnId="10"/>
    </queryTableFields>
  </queryTableRefresh>
</queryTable>
</file>

<file path=xl/queryTables/queryTable14.xml><?xml version="1.0" encoding="utf-8"?>
<queryTable xmlns="http://schemas.openxmlformats.org/spreadsheetml/2006/main" name="ExternalData_3" connectionId="19" autoFormatId="16" applyNumberFormats="0" applyBorderFormats="0" applyFontFormats="0" applyPatternFormats="0" applyAlignmentFormats="0" applyWidthHeightFormats="0">
  <queryTableRefresh nextId="12">
    <queryTableFields count="5">
      <queryTableField id="9" name="Perspective Measure Index ID" tableColumnId="4"/>
      <queryTableField id="3" name="Perspective" tableColumnId="3"/>
      <queryTableField id="1" name="Measure Name" tableColumnId="1"/>
      <queryTableField id="2" name="Table Name" tableColumnId="2"/>
      <queryTableField id="8" name="ModifiedTime" tableColumnId="8"/>
    </queryTableFields>
  </queryTableRefresh>
</queryTable>
</file>

<file path=xl/queryTables/queryTable15.xml><?xml version="1.0" encoding="utf-8"?>
<queryTable xmlns="http://schemas.openxmlformats.org/spreadsheetml/2006/main" name="ExternalData_2" connectionId="18" autoFormatId="16" applyNumberFormats="0" applyBorderFormats="0" applyFontFormats="0" applyPatternFormats="0" applyAlignmentFormats="0" applyWidthHeightFormats="0">
  <queryTableRefresh nextId="14">
    <queryTableFields count="5">
      <queryTableField id="12" name="Perspective Column Index ID" tableColumnId="1"/>
      <queryTableField id="7" name="Perspective" tableColumnId="7"/>
      <queryTableField id="5" name="Column Name" tableColumnId="5"/>
      <queryTableField id="6" name="Table Name" tableColumnId="6"/>
      <queryTableField id="4" name="ModifiedTime" tableColumnId="4"/>
    </queryTableFields>
  </queryTableRefresh>
</queryTable>
</file>

<file path=xl/queryTables/queryTable16.xml><?xml version="1.0" encoding="utf-8"?>
<queryTable xmlns="http://schemas.openxmlformats.org/spreadsheetml/2006/main" name="ExternalData_1" connectionId="8" autoFormatId="16" applyNumberFormats="0" applyBorderFormats="0" applyFontFormats="0" applyPatternFormats="0" applyAlignmentFormats="0" applyWidthHeightFormats="0">
  <queryTableRefresh nextId="27">
    <queryTableFields count="6">
      <queryTableField id="23" name="Hierarchy Index ID" tableColumnId="2"/>
      <queryTableField id="17" name="Table Name" tableColumnId="4"/>
      <queryTableField id="16" name="Hierarchy Name" tableColumnId="3"/>
      <queryTableField id="22" name="Hide Blank Members" tableColumnId="1"/>
      <queryTableField id="8" name="ModifiedTime" tableColumnId="8"/>
      <queryTableField id="9" name="StructureModifiedTime" tableColumnId="9"/>
    </queryTableFields>
  </queryTableRefresh>
</queryTable>
</file>

<file path=xl/queryTables/queryTable17.xml><?xml version="1.0" encoding="utf-8"?>
<queryTable xmlns="http://schemas.openxmlformats.org/spreadsheetml/2006/main" name="ExternalData_1" connectionId="10" autoFormatId="16" applyNumberFormats="0" applyBorderFormats="0" applyFontFormats="0" applyPatternFormats="0" applyAlignmentFormats="0" applyWidthHeightFormats="0">
  <queryTableRefresh nextId="7">
    <queryTableFields count="6">
      <queryTableField id="1" name="Hierarchy Level Index ID" tableColumnId="1"/>
      <queryTableField id="2" name="Hierarchy Name" tableColumnId="2"/>
      <queryTableField id="3" name="Hierarchy Level Column" tableColumnId="3"/>
      <queryTableField id="4" name="Hierarchy Level" tableColumnId="4"/>
      <queryTableField id="5" name="Table Name" tableColumnId="5"/>
      <queryTableField id="6" name="ModifiedTime" tableColumnId="6"/>
    </queryTableFields>
  </queryTableRefresh>
</queryTable>
</file>

<file path=xl/queryTables/queryTable18.xml><?xml version="1.0" encoding="utf-8"?>
<queryTable xmlns="http://schemas.openxmlformats.org/spreadsheetml/2006/main" name="ExternalData_1" adjustColumnWidth="0" connectionId="7" autoFormatId="16" applyNumberFormats="0" applyBorderFormats="0" applyFontFormats="0" applyPatternFormats="0" applyAlignmentFormats="0" applyWidthHeightFormats="0">
  <queryTableRefresh nextId="16">
    <queryTableFields count="6">
      <queryTableField id="14" name="Detail Row Index ID" tableColumnId="7"/>
      <queryTableField id="8" name="Detail Row Type" tableColumnId="1"/>
      <queryTableField id="9" name="Detail Row DAX Expression" tableColumnId="2"/>
      <queryTableField id="10" name="Measure Name" tableColumnId="3"/>
      <queryTableField id="11" name="Measure Description" tableColumnId="4"/>
      <queryTableField id="12" name="Table Name" tableColumnId="5"/>
    </queryTableFields>
  </queryTableRefresh>
</queryTable>
</file>

<file path=xl/queryTables/queryTable19.xml><?xml version="1.0" encoding="utf-8"?>
<queryTable xmlns="http://schemas.openxmlformats.org/spreadsheetml/2006/main" name="ExternalData_1" connectionId="14" autoFormatId="16" applyNumberFormats="0" applyBorderFormats="0" applyFontFormats="0" applyPatternFormats="0" applyAlignmentFormats="0" applyWidthHeightFormats="0">
  <queryTableRefresh nextId="10">
    <queryTableFields count="5">
      <queryTableField id="1" name="M Expression Index ID" tableColumnId="1"/>
      <queryTableField id="6" name="M Expression Name" tableColumnId="6"/>
      <queryTableField id="7" name="M Expression Description" tableColumnId="7"/>
      <queryTableField id="4" name="M Expression" tableColumnId="4"/>
      <queryTableField id="5" name="ModifiedTime" tableColumnId="5"/>
    </queryTableFields>
  </queryTableRefresh>
</queryTable>
</file>

<file path=xl/queryTables/queryTable2.xml><?xml version="1.0" encoding="utf-8"?>
<queryTable xmlns="http://schemas.openxmlformats.org/spreadsheetml/2006/main" name="ExternalData_1" adjustColumnWidth="0" connectionId="25" autoFormatId="16" applyNumberFormats="0" applyBorderFormats="0" applyFontFormats="0" applyPatternFormats="0" applyAlignmentFormats="0" applyWidthHeightFormats="0">
  <queryTableRefresh nextId="9">
    <queryTableFields count="6">
      <queryTableField id="1" name="Model Name" tableColumnId="1"/>
      <queryTableField id="2" name="Language" tableColumnId="2"/>
      <queryTableField id="3" name="Storage Mode" tableColumnId="3"/>
      <queryTableField id="4" name="ModifiedTime" tableColumnId="4"/>
      <queryTableField id="5" name="StructureModifiedTime" tableColumnId="5"/>
      <queryTableField id="6" name="Version" tableColumnId="6"/>
    </queryTableFields>
  </queryTableRefresh>
</queryTable>
</file>

<file path=xl/queryTables/queryTable20.xml><?xml version="1.0" encoding="utf-8"?>
<queryTable xmlns="http://schemas.openxmlformats.org/spreadsheetml/2006/main" name="ExternalData_1" adjustColumnWidth="0" connectionId="12" autoFormatId="16" applyNumberFormats="0" applyBorderFormats="0" applyFontFormats="0" applyPatternFormats="0" applyAlignmentFormats="0" applyWidthHeightFormats="0">
  <queryTableRefresh nextId="19">
    <queryTableFields count="12">
      <queryTableField id="1" name="KPI Index ID" tableColumnId="1"/>
      <queryTableField id="9" name="KPI Base Measure Name" tableColumnId="9"/>
      <queryTableField id="4" name="KPI Target DAX Expression" tableColumnId="4"/>
      <queryTableField id="2" name="KPI Description" tableColumnId="2"/>
      <queryTableField id="8" name="KPI Status Expression" tableColumnId="8"/>
      <queryTableField id="6" name="KPI Status Graphic" tableColumnId="6"/>
      <queryTableField id="3" name="KPI Target Description" tableColumnId="3"/>
      <queryTableField id="5" name="KPI Target Format" tableColumnId="5"/>
      <queryTableField id="7" name="KPI Status Description" tableColumnId="7"/>
      <queryTableField id="10" name="KPI Base Measure Description" tableColumnId="10"/>
      <queryTableField id="13" name="KPI Base Measure Table Name" tableColumnId="13"/>
      <queryTableField id="12" name="ModifiedTime" tableColumnId="12"/>
    </queryTableFields>
  </queryTableRefresh>
</queryTable>
</file>

<file path=xl/queryTables/queryTable21.xml><?xml version="1.0" encoding="utf-8"?>
<queryTable xmlns="http://schemas.openxmlformats.org/spreadsheetml/2006/main" name="ExternalData_1" connectionId="31" autoFormatId="16" applyNumberFormats="0" applyBorderFormats="0" applyFontFormats="0" applyPatternFormats="0" applyAlignmentFormats="0" applyWidthHeightFormats="0">
  <queryTableRefresh nextId="4">
    <queryTableFields count="3">
      <queryTableField id="1" name="Translation Index ID" tableColumnId="1"/>
      <queryTableField id="2" name="Language Translation" tableColumnId="2"/>
      <queryTableField id="3" name="ModifiedTime" tableColumnId="3"/>
    </queryTableFields>
  </queryTableRefresh>
</queryTable>
</file>

<file path=xl/queryTables/queryTable3.xml><?xml version="1.0" encoding="utf-8"?>
<queryTable xmlns="http://schemas.openxmlformats.org/spreadsheetml/2006/main" name="ExternalData_2" adjustColumnWidth="0" connectionId="30" autoFormatId="16" applyNumberFormats="0" applyBorderFormats="0" applyFontFormats="0" applyPatternFormats="0" applyAlignmentFormats="0" applyWidthHeightFormats="0">
  <queryTableRefresh nextId="6">
    <queryTableFields count="3">
      <queryTableField id="1" name="Table" tableColumnId="1"/>
      <queryTableField id="4" name="Rows" tableColumnId="4"/>
      <queryTableField id="5" name="Partitions" tableColumnId="5"/>
    </queryTableFields>
  </queryTableRefresh>
</queryTable>
</file>

<file path=xl/queryTables/queryTable4.xml><?xml version="1.0" encoding="utf-8"?>
<queryTable xmlns="http://schemas.openxmlformats.org/spreadsheetml/2006/main" name="ExternalData_3" adjustColumnWidth="0" connectionId="1" autoFormatId="16" applyNumberFormats="0" applyBorderFormats="0" applyFontFormats="0" applyPatternFormats="0" applyAlignmentFormats="0" applyWidthHeightFormats="0">
  <queryTableRefresh nextId="6">
    <queryTableFields count="5">
      <queryTableField id="1" name="Server" tableColumnId="1"/>
      <queryTableField id="2" name="Database" tableColumnId="2"/>
      <queryTableField id="3" name="Database Roles" tableColumnId="3"/>
      <queryTableField id="4" name="Last Modified" tableColumnId="4"/>
      <queryTableField id="5" name="Compatibility Level" tableColumnId="5"/>
    </queryTableFields>
  </queryTableRefresh>
</queryTable>
</file>

<file path=xl/queryTables/queryTable5.xml><?xml version="1.0" encoding="utf-8"?>
<queryTable xmlns="http://schemas.openxmlformats.org/spreadsheetml/2006/main" name="ExternalData_1" adjustColumnWidth="0" connectionId="15" autoFormatId="16" applyNumberFormats="0" applyBorderFormats="0" applyFontFormats="0" applyPatternFormats="0" applyAlignmentFormats="0" applyWidthHeightFormats="0">
  <queryTableRefresh nextId="67">
    <queryTableFields count="11">
      <queryTableField id="61" name="Measure Index ID" tableColumnId="2"/>
      <queryTableField id="25" name="Table Name" tableColumnId="3"/>
      <queryTableField id="63" name="Display Folder" tableColumnId="5"/>
      <queryTableField id="18" name="Measure Name" tableColumnId="18"/>
      <queryTableField id="27" name="Measure Description" tableColumnId="6"/>
      <queryTableField id="19" name="DAX Expression" tableColumnId="19"/>
      <queryTableField id="65" name="DAX Length Category" tableColumnId="7"/>
      <queryTableField id="32" name="Format" tableColumnId="1"/>
      <queryTableField id="26" name="Table Description" tableColumnId="4"/>
      <queryTableField id="8" name="IsHidden" tableColumnId="8"/>
      <queryTableField id="10" name="ModifiedTime" tableColumnId="10"/>
    </queryTableFields>
  </queryTableRefresh>
</queryTable>
</file>

<file path=xl/queryTables/queryTable6.xml><?xml version="1.0" encoding="utf-8"?>
<queryTable xmlns="http://schemas.openxmlformats.org/spreadsheetml/2006/main" name="ExternalData_1" connectionId="28" autoFormatId="16" applyNumberFormats="0" applyBorderFormats="0" applyFontFormats="0" applyPatternFormats="0" applyAlignmentFormats="0" applyWidthHeightFormats="0">
  <queryTableRefresh nextId="20">
    <queryTableFields count="6">
      <queryTableField id="18" name="Table Index ID" tableColumnId="1"/>
      <queryTableField id="14" name="Table Name" tableColumnId="3"/>
      <queryTableField id="15" name="Table Description" tableColumnId="5"/>
      <queryTableField id="6" name="IsHidden" tableColumnId="6"/>
      <queryTableField id="8" name="ModifiedTime" tableColumnId="8"/>
      <queryTableField id="9" name="StructureModifiedTime" tableColumnId="9"/>
    </queryTableFields>
  </queryTableRefresh>
</queryTable>
</file>

<file path=xl/queryTables/queryTable7.xml><?xml version="1.0" encoding="utf-8"?>
<queryTable xmlns="http://schemas.openxmlformats.org/spreadsheetml/2006/main" name="ExternalData_1" adjustColumnWidth="0" connectionId="2" autoFormatId="16" applyNumberFormats="0" applyBorderFormats="0" applyFontFormats="0" applyPatternFormats="0" applyAlignmentFormats="0" applyWidthHeightFormats="0">
  <queryTableRefresh nextId="91">
    <queryTableFields count="19">
      <queryTableField id="54" name="Column Index ID" tableColumnId="1"/>
      <queryTableField id="40" name="Column Name" tableColumnId="3"/>
      <queryTableField id="41" name="Column Description" tableColumnId="8"/>
      <queryTableField id="47" name="Table Name" tableColumnId="41"/>
      <queryTableField id="55" name="Data Category" tableColumnId="2"/>
      <queryTableField id="9" name="IsHidden" tableColumnId="9"/>
      <queryTableField id="45" name="Source Column Name" tableColumnId="39"/>
      <queryTableField id="23" name="Expression" tableColumnId="23"/>
      <queryTableField id="24" name="FormatString" tableColumnId="24"/>
      <queryTableField id="25" name="IsAvailableInMDX" tableColumnId="25"/>
      <queryTableField id="76" name="Summarize By" tableColumnId="6"/>
      <queryTableField id="28" name="ModifiedTime" tableColumnId="28"/>
      <queryTableField id="29" name="StructureModifiedTime" tableColumnId="29"/>
      <queryTableField id="46" name="Display Folder" tableColumnId="40"/>
      <queryTableField id="44" name="Sort By Column Name" tableColumnId="38"/>
      <queryTableField id="48" name="Table Description" tableColumnId="42"/>
      <queryTableField id="49" name="Data Type" tableColumnId="43"/>
      <queryTableField id="57" name="Column Type" tableColumnId="4"/>
      <queryTableField id="58" name="Encoding Hint" tableColumnId="5"/>
    </queryTableFields>
  </queryTableRefresh>
</queryTable>
</file>

<file path=xl/queryTables/queryTable8.xml><?xml version="1.0" encoding="utf-8"?>
<queryTable xmlns="http://schemas.openxmlformats.org/spreadsheetml/2006/main" name="ExternalData_1" connectionId="21" autoFormatId="16" applyNumberFormats="0" applyBorderFormats="0" applyFontFormats="0" applyPatternFormats="0" applyAlignmentFormats="0" applyWidthHeightFormats="0">
  <queryTableRefresh nextId="39">
    <queryTableFields count="12">
      <queryTableField id="35" name="Relationship Index ID" tableColumnId="1"/>
      <queryTableField id="25" name="From Table Name" tableColumnId="21"/>
      <queryTableField id="26" name="To Table Name" tableColumnId="22"/>
      <queryTableField id="27" name="From Column Name" tableColumnId="23"/>
      <queryTableField id="28" name="To Column Name" tableColumnId="24"/>
      <queryTableField id="29" name="Crossfiltering Behavior" tableColumnId="25"/>
      <queryTableField id="37" name="Security Filter Behavior" tableColumnId="2"/>
      <queryTableField id="4" name="IsActive" tableColumnId="4"/>
      <queryTableField id="7" name="JoinOnDateBehavior" tableColumnId="7"/>
      <queryTableField id="8" name="RelyOnReferentialIntegrity" tableColumnId="8"/>
      <queryTableField id="18" name="ModifiedTime" tableColumnId="18"/>
      <queryTableField id="19" name="RefreshedTime" tableColumnId="19"/>
    </queryTableFields>
  </queryTableRefresh>
</queryTable>
</file>

<file path=xl/queryTables/queryTable9.xml><?xml version="1.0" encoding="utf-8"?>
<queryTable xmlns="http://schemas.openxmlformats.org/spreadsheetml/2006/main" name="ExternalData_1" connectionId="23" autoFormatId="16" applyNumberFormats="0" applyBorderFormats="0" applyFontFormats="0" applyPatternFormats="0" applyAlignmentFormats="0" applyWidthHeightFormats="0">
  <queryTableRefresh nextId="19">
    <queryTableFields count="5">
      <queryTableField id="17" name="Role Index ID" tableColumnId="10"/>
      <queryTableField id="12" name="Role" tableColumnId="8"/>
      <queryTableField id="11" name="Model Permission" tableColumnId="7"/>
      <queryTableField id="13" name="Role Description" tableColumnId="9"/>
      <queryTableField id="6" name="ModifiedTime" tableColumnId="6"/>
    </queryTableFields>
  </queryTableRefresh>
</queryTable>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Table_Name1" sourceName="Table Name">
  <extLst>
    <x:ext xmlns:x15="http://schemas.microsoft.com/office/spreadsheetml/2010/11/main" uri="{2F2917AC-EB37-4324-AD4E-5DD8C200BD13}">
      <x15:tableSlicerCache tableId="13" column="41"/>
    </x:ext>
  </extLst>
</slicerCacheDefinition>
</file>

<file path=xl/slicerCaches/slicerCache10.xml><?xml version="1.0" encoding="utf-8"?>
<slicerCacheDefinition xmlns="http://schemas.microsoft.com/office/spreadsheetml/2009/9/main" xmlns:mc="http://schemas.openxmlformats.org/markup-compatibility/2006" xmlns:x="http://schemas.openxmlformats.org/spreadsheetml/2006/main" mc:Ignorable="x" name="Slicer_IsActive" sourceName="IsActive">
  <extLst>
    <x:ext xmlns:x15="http://schemas.microsoft.com/office/spreadsheetml/2010/11/main" uri="{2F2917AC-EB37-4324-AD4E-5DD8C200BD13}">
      <x15:tableSlicerCache tableId="14" column="4"/>
    </x:ext>
  </extLst>
</slicerCacheDefinition>
</file>

<file path=xl/slicerCaches/slicerCache11.xml><?xml version="1.0" encoding="utf-8"?>
<slicerCacheDefinition xmlns="http://schemas.microsoft.com/office/spreadsheetml/2009/9/main" xmlns:mc="http://schemas.openxmlformats.org/markup-compatibility/2006" xmlns:x="http://schemas.openxmlformats.org/spreadsheetml/2006/main" mc:Ignorable="x" name="Slicer_IsHidden1" sourceName="IsHidden">
  <extLst>
    <x:ext xmlns:x15="http://schemas.microsoft.com/office/spreadsheetml/2010/11/main" uri="{2F2917AC-EB37-4324-AD4E-5DD8C200BD13}">
      <x15:tableSlicerCache tableId="12" column="8"/>
    </x:ext>
  </extLst>
</slicerCacheDefinition>
</file>

<file path=xl/slicerCaches/slicerCache12.xml><?xml version="1.0" encoding="utf-8"?>
<slicerCacheDefinition xmlns="http://schemas.microsoft.com/office/spreadsheetml/2009/9/main" xmlns:mc="http://schemas.openxmlformats.org/markup-compatibility/2006" xmlns:x="http://schemas.openxmlformats.org/spreadsheetml/2006/main" mc:Ignorable="x" name="Slicer_Display_Folder" sourceName="Display Folder">
  <extLst>
    <x:ext xmlns:x15="http://schemas.microsoft.com/office/spreadsheetml/2010/11/main" uri="{2F2917AC-EB37-4324-AD4E-5DD8C200BD13}">
      <x15:tableSlicerCache tableId="12" column="5"/>
    </x:ext>
  </extLst>
</slicerCacheDefinition>
</file>

<file path=xl/slicerCaches/slicerCache13.xml><?xml version="1.0" encoding="utf-8"?>
<slicerCacheDefinition xmlns="http://schemas.microsoft.com/office/spreadsheetml/2009/9/main" xmlns:mc="http://schemas.openxmlformats.org/markup-compatibility/2006" xmlns:x="http://schemas.openxmlformats.org/spreadsheetml/2006/main" mc:Ignorable="x" name="Slicer_IsHidden2" sourceName="IsHidden">
  <extLst>
    <x:ext xmlns:x15="http://schemas.microsoft.com/office/spreadsheetml/2010/11/main" uri="{2F2917AC-EB37-4324-AD4E-5DD8C200BD13}">
      <x15:tableSlicerCache tableId="11" column="6"/>
    </x:ext>
  </extLst>
</slicerCacheDefinition>
</file>

<file path=xl/slicerCaches/slicerCache14.xml><?xml version="1.0" encoding="utf-8"?>
<slicerCacheDefinition xmlns="http://schemas.microsoft.com/office/spreadsheetml/2009/9/main" xmlns:mc="http://schemas.openxmlformats.org/markup-compatibility/2006" xmlns:x="http://schemas.openxmlformats.org/spreadsheetml/2006/main" mc:Ignorable="x" name="Slicer_Role" sourceName="Role">
  <extLst>
    <x:ext xmlns:x15="http://schemas.microsoft.com/office/spreadsheetml/2010/11/main" uri="{2F2917AC-EB37-4324-AD4E-5DD8C200BD13}">
      <x15:tableSlicerCache tableId="16" column="2"/>
    </x:ext>
  </extLst>
</slicerCacheDefinition>
</file>

<file path=xl/slicerCaches/slicerCache15.xml><?xml version="1.0" encoding="utf-8"?>
<slicerCacheDefinition xmlns="http://schemas.microsoft.com/office/spreadsheetml/2009/9/main" xmlns:mc="http://schemas.openxmlformats.org/markup-compatibility/2006" xmlns:x="http://schemas.openxmlformats.org/spreadsheetml/2006/main" mc:Ignorable="x" name="Slicer_Table_Name3" sourceName="Table Name">
  <extLst>
    <x:ext xmlns:x15="http://schemas.microsoft.com/office/spreadsheetml/2010/11/main" uri="{2F2917AC-EB37-4324-AD4E-5DD8C200BD13}">
      <x15:tableSlicerCache tableId="20" column="4"/>
    </x:ext>
  </extLst>
</slicerCacheDefinition>
</file>

<file path=xl/slicerCaches/slicerCache16.xml><?xml version="1.0" encoding="utf-8"?>
<slicerCacheDefinition xmlns="http://schemas.microsoft.com/office/spreadsheetml/2009/9/main" xmlns:mc="http://schemas.openxmlformats.org/markup-compatibility/2006" xmlns:x="http://schemas.openxmlformats.org/spreadsheetml/2006/main" mc:Ignorable="x" name="Slicer_Model_Permission" sourceName="Model Permission">
  <extLst>
    <x:ext xmlns:x15="http://schemas.microsoft.com/office/spreadsheetml/2010/11/main" uri="{2F2917AC-EB37-4324-AD4E-5DD8C200BD13}">
      <x15:tableSlicerCache tableId="15" column="7"/>
    </x:ext>
  </extLst>
</slicerCacheDefinition>
</file>

<file path=xl/slicerCaches/slicerCache17.xml><?xml version="1.0" encoding="utf-8"?>
<slicerCacheDefinition xmlns="http://schemas.microsoft.com/office/spreadsheetml/2009/9/main" xmlns:mc="http://schemas.openxmlformats.org/markup-compatibility/2006" xmlns:x="http://schemas.openxmlformats.org/spreadsheetml/2006/main" mc:Ignorable="x" name="Slicer_Role1" sourceName="Role">
  <extLst>
    <x:ext xmlns:x15="http://schemas.microsoft.com/office/spreadsheetml/2010/11/main" uri="{2F2917AC-EB37-4324-AD4E-5DD8C200BD13}">
      <x15:tableSlicerCache tableId="23" column="1"/>
    </x:ext>
  </extLst>
</slicerCacheDefinition>
</file>

<file path=xl/slicerCaches/slicerCache18.xml><?xml version="1.0" encoding="utf-8"?>
<slicerCacheDefinition xmlns="http://schemas.microsoft.com/office/spreadsheetml/2009/9/main" xmlns:mc="http://schemas.openxmlformats.org/markup-compatibility/2006" xmlns:x="http://schemas.openxmlformats.org/spreadsheetml/2006/main" mc:Ignorable="x" name="Slicer_M_Expression_Name" sourceName="M Expression Name">
  <extLst>
    <x:ext xmlns:x15="http://schemas.microsoft.com/office/spreadsheetml/2010/11/main" uri="{2F2917AC-EB37-4324-AD4E-5DD8C200BD13}">
      <x15:tableSlicerCache tableId="4" column="6"/>
    </x:ext>
  </extLst>
</slicerCacheDefinition>
</file>

<file path=xl/slicerCaches/slicerCache19.xml><?xml version="1.0" encoding="utf-8"?>
<slicerCacheDefinition xmlns="http://schemas.microsoft.com/office/spreadsheetml/2009/9/main" xmlns:mc="http://schemas.openxmlformats.org/markup-compatibility/2006" xmlns:x="http://schemas.openxmlformats.org/spreadsheetml/2006/main" mc:Ignorable="x" name="Slicer_Hierarchy_Name" sourceName="Hierarchy Name">
  <extLst>
    <x:ext xmlns:x15="http://schemas.microsoft.com/office/spreadsheetml/2010/11/main" uri="{2F2917AC-EB37-4324-AD4E-5DD8C200BD13}">
      <x15:tableSlicerCache tableId="10" column="2"/>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From_Table_Name" sourceName="From Table Name">
  <extLst>
    <x:ext xmlns:x15="http://schemas.microsoft.com/office/spreadsheetml/2010/11/main" uri="{2F2917AC-EB37-4324-AD4E-5DD8C200BD13}">
      <x15:tableSlicerCache tableId="14" column="21"/>
    </x:ext>
  </extLst>
</slicerCacheDefinition>
</file>

<file path=xl/slicerCaches/slicerCache20.xml><?xml version="1.0" encoding="utf-8"?>
<slicerCacheDefinition xmlns="http://schemas.microsoft.com/office/spreadsheetml/2009/9/main" xmlns:mc="http://schemas.openxmlformats.org/markup-compatibility/2006" xmlns:x="http://schemas.openxmlformats.org/spreadsheetml/2006/main" mc:Ignorable="x" name="Slicer_Table_Name4" sourceName="Table Name">
  <extLst>
    <x:ext xmlns:x15="http://schemas.microsoft.com/office/spreadsheetml/2010/11/main" uri="{2F2917AC-EB37-4324-AD4E-5DD8C200BD13}">
      <x15:tableSlicerCache tableId="10" column="5"/>
    </x:ext>
  </extLst>
</slicerCacheDefinition>
</file>

<file path=xl/slicerCaches/slicerCache21.xml><?xml version="1.0" encoding="utf-8"?>
<slicerCacheDefinition xmlns="http://schemas.microsoft.com/office/spreadsheetml/2009/9/main" xmlns:mc="http://schemas.openxmlformats.org/markup-compatibility/2006" xmlns:x="http://schemas.openxmlformats.org/spreadsheetml/2006/main" mc:Ignorable="x" name="Slicer_Column_Type" sourceName="Column Type">
  <extLst>
    <x:ext xmlns:x15="http://schemas.microsoft.com/office/spreadsheetml/2010/11/main" uri="{2F2917AC-EB37-4324-AD4E-5DD8C200BD13}">
      <x15:tableSlicerCache tableId="13" column="4"/>
    </x:ext>
  </extLst>
</slicerCacheDefinition>
</file>

<file path=xl/slicerCaches/slicerCache22.xml><?xml version="1.0" encoding="utf-8"?>
<slicerCacheDefinition xmlns="http://schemas.microsoft.com/office/spreadsheetml/2009/9/main" xmlns:mc="http://schemas.openxmlformats.org/markup-compatibility/2006" xmlns:x="http://schemas.openxmlformats.org/spreadsheetml/2006/main" mc:Ignorable="x" name="Slicer_Table_Name5" sourceName="Table Name">
  <extLst>
    <x:ext xmlns:x15="http://schemas.microsoft.com/office/spreadsheetml/2010/11/main" uri="{2F2917AC-EB37-4324-AD4E-5DD8C200BD13}">
      <x15:tableSlicerCache tableId="1" column="6"/>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rossfiltering_Behavior" sourceName="Crossfiltering Behavior">
  <extLst>
    <x:ext xmlns:x15="http://schemas.microsoft.com/office/spreadsheetml/2010/11/main" uri="{2F2917AC-EB37-4324-AD4E-5DD8C200BD13}">
      <x15:tableSlicerCache tableId="14" column="25"/>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Perspective" sourceName="Perspective">
  <extLst>
    <x:ext xmlns:x15="http://schemas.microsoft.com/office/spreadsheetml/2010/11/main" uri="{2F2917AC-EB37-4324-AD4E-5DD8C200BD13}">
      <x15:tableSlicerCache tableId="2" column="3"/>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Perspective1" sourceName="Perspective">
  <extLst>
    <x:ext xmlns:x15="http://schemas.microsoft.com/office/spreadsheetml/2010/11/main" uri="{2F2917AC-EB37-4324-AD4E-5DD8C200BD13}">
      <x15:tableSlicerCache tableId="1" column="7"/>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Table_Name2" sourceName="Table Name">
  <extLst>
    <x:ext xmlns:x15="http://schemas.microsoft.com/office/spreadsheetml/2010/11/main" uri="{2F2917AC-EB37-4324-AD4E-5DD8C200BD13}">
      <x15:tableSlicerCache tableId="3" column="3"/>
    </x:ext>
  </extLst>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Table_Name" sourceName="Table Name">
  <extLst>
    <x:ext xmlns:x15="http://schemas.microsoft.com/office/spreadsheetml/2010/11/main" uri="{2F2917AC-EB37-4324-AD4E-5DD8C200BD13}">
      <x15:tableSlicerCache tableId="12" column="3"/>
    </x:ext>
  </extLst>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mc:Ignorable="x" name="Slicer_Detail_Row_Type" sourceName="Detail Row Type">
  <extLst>
    <x:ext xmlns:x15="http://schemas.microsoft.com/office/spreadsheetml/2010/11/main" uri="{2F2917AC-EB37-4324-AD4E-5DD8C200BD13}">
      <x15:tableSlicerCache tableId="24" column="1"/>
    </x:ext>
  </extLst>
</slicerCacheDefinition>
</file>

<file path=xl/slicerCaches/slicerCache9.xml><?xml version="1.0" encoding="utf-8"?>
<slicerCacheDefinition xmlns="http://schemas.microsoft.com/office/spreadsheetml/2009/9/main" xmlns:mc="http://schemas.openxmlformats.org/markup-compatibility/2006" xmlns:x="http://schemas.openxmlformats.org/spreadsheetml/2006/main" mc:Ignorable="x" name="Slicer_IsHidden" sourceName="IsHidden">
  <extLst>
    <x:ext xmlns:x15="http://schemas.microsoft.com/office/spreadsheetml/2010/11/main" uri="{2F2917AC-EB37-4324-AD4E-5DD8C200BD13}">
      <x15:tableSlicerCache tableId="13" column="9"/>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able Name" cache="Slicer_Table_Name" caption="Table Name" style="SlicerStyleOther1" rowHeight="241300"/>
  <slicer name="IsHidden 1" cache="Slicer_IsHidden1" caption="IsHidden" style="SlicerStyleOther1" rowHeight="241300"/>
  <slicer name="Display Folder" cache="Slicer_Display_Folder" caption="Display Folder" style="SlicerStyleOther1" rowHeight="241300"/>
</slicers>
</file>

<file path=xl/slicers/slicer10.xml><?xml version="1.0" encoding="utf-8"?>
<slicers xmlns="http://schemas.microsoft.com/office/spreadsheetml/2009/9/main" xmlns:mc="http://schemas.openxmlformats.org/markup-compatibility/2006" xmlns:x="http://schemas.openxmlformats.org/spreadsheetml/2006/main" mc:Ignorable="x">
  <slicer name="Perspective 1" cache="Slicer_Perspective1" caption="Perspective" style="SlicerStyleOther1" rowHeight="241300"/>
  <slicer name="Table Name 5" cache="Slicer_Table_Name5" caption="Table Name" style="SlicerStyleOther1" rowHeight="241300"/>
</slicers>
</file>

<file path=xl/slicers/slicer11.xml><?xml version="1.0" encoding="utf-8"?>
<slicers xmlns="http://schemas.microsoft.com/office/spreadsheetml/2009/9/main" xmlns:mc="http://schemas.openxmlformats.org/markup-compatibility/2006" xmlns:x="http://schemas.openxmlformats.org/spreadsheetml/2006/main" mc:Ignorable="x">
  <slicer name="Table Name 3" cache="Slicer_Table_Name3" caption="Table Name" style="SlicerStyleOther1" rowHeight="241300"/>
</slicers>
</file>

<file path=xl/slicers/slicer12.xml><?xml version="1.0" encoding="utf-8"?>
<slicers xmlns="http://schemas.microsoft.com/office/spreadsheetml/2009/9/main" xmlns:mc="http://schemas.openxmlformats.org/markup-compatibility/2006" xmlns:x="http://schemas.openxmlformats.org/spreadsheetml/2006/main" mc:Ignorable="x">
  <slicer name="Hierarchy Name" cache="Slicer_Hierarchy_Name" caption="Hierarchy Name" style="SlicerStyleOther1" rowHeight="241300"/>
  <slicer name="Table Name 4" cache="Slicer_Table_Name4" caption="Table Name" style="SlicerStyleOther1" rowHeight="241300"/>
</slicers>
</file>

<file path=xl/slicers/slicer13.xml><?xml version="1.0" encoding="utf-8"?>
<slicers xmlns="http://schemas.microsoft.com/office/spreadsheetml/2009/9/main" xmlns:mc="http://schemas.openxmlformats.org/markup-compatibility/2006" xmlns:x="http://schemas.openxmlformats.org/spreadsheetml/2006/main" mc:Ignorable="x">
  <slicer name="Detail Row Type" cache="Slicer_Detail_Row_Type" caption="Detail Row Type" style="SlicerStyleOther1" rowHeight="241300"/>
</slicers>
</file>

<file path=xl/slicers/slicer14.xml><?xml version="1.0" encoding="utf-8"?>
<slicers xmlns="http://schemas.microsoft.com/office/spreadsheetml/2009/9/main" xmlns:mc="http://schemas.openxmlformats.org/markup-compatibility/2006" xmlns:x="http://schemas.openxmlformats.org/spreadsheetml/2006/main" mc:Ignorable="x">
  <slicer name="M Expression Name" cache="Slicer_M_Expression_Name" caption="M Expression Name" style="SlicerStyleOther1"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IsHidden 2" cache="Slicer_IsHidden2" caption="IsHidden" style="SlicerStyleOther1" rowHeight="241300"/>
</slicers>
</file>

<file path=xl/slicers/slicer3.xml><?xml version="1.0" encoding="utf-8"?>
<slicers xmlns="http://schemas.microsoft.com/office/spreadsheetml/2009/9/main" xmlns:mc="http://schemas.openxmlformats.org/markup-compatibility/2006" xmlns:x="http://schemas.openxmlformats.org/spreadsheetml/2006/main" mc:Ignorable="x">
  <slicer name="Table Name 1" cache="Slicer_Table_Name1" caption="Table Name" startItem="4" style="SlicerStyleOther1" rowHeight="241300"/>
  <slicer name="IsHidden" cache="Slicer_IsHidden" caption="IsHidden" style="SlicerStyleOther1" rowHeight="241300"/>
  <slicer name="Column Type" cache="Slicer_Column_Type" caption="Column Type" style="SlicerStyleOther1" rowHeight="241300"/>
</slicers>
</file>

<file path=xl/slicers/slicer4.xml><?xml version="1.0" encoding="utf-8"?>
<slicers xmlns="http://schemas.microsoft.com/office/spreadsheetml/2009/9/main" xmlns:mc="http://schemas.openxmlformats.org/markup-compatibility/2006" xmlns:x="http://schemas.openxmlformats.org/spreadsheetml/2006/main" mc:Ignorable="x">
  <slicer name="From Table Name" cache="Slicer_From_Table_Name" caption="From Table Name" style="SlicerStyleOther1" rowHeight="241300"/>
  <slicer name="Crossfiltering Behavior" cache="Slicer_Crossfiltering_Behavior" caption="Crossfiltering Behavior" style="SlicerStyleOther1" rowHeight="241300"/>
  <slicer name="IsActive" cache="Slicer_IsActive" caption="IsActive" style="SlicerStyleOther1" rowHeight="241300"/>
</slicers>
</file>

<file path=xl/slicers/slicer5.xml><?xml version="1.0" encoding="utf-8"?>
<slicers xmlns="http://schemas.microsoft.com/office/spreadsheetml/2009/9/main" xmlns:mc="http://schemas.openxmlformats.org/markup-compatibility/2006" xmlns:x="http://schemas.openxmlformats.org/spreadsheetml/2006/main" mc:Ignorable="x">
  <slicer name="Model Permission" cache="Slicer_Model_Permission" caption="Model Permission" style="SlicerStyleOther1" rowHeight="241300"/>
</slicers>
</file>

<file path=xl/slicers/slicer6.xml><?xml version="1.0" encoding="utf-8"?>
<slicers xmlns="http://schemas.microsoft.com/office/spreadsheetml/2009/9/main" xmlns:mc="http://schemas.openxmlformats.org/markup-compatibility/2006" xmlns:x="http://schemas.openxmlformats.org/spreadsheetml/2006/main" mc:Ignorable="x">
  <slicer name="Table Name 2" cache="Slicer_Table_Name2" caption="Table Name" style="SlicerStyleOther1" rowHeight="241300"/>
</slicers>
</file>

<file path=xl/slicers/slicer7.xml><?xml version="1.0" encoding="utf-8"?>
<slicers xmlns="http://schemas.microsoft.com/office/spreadsheetml/2009/9/main" xmlns:mc="http://schemas.openxmlformats.org/markup-compatibility/2006" xmlns:x="http://schemas.openxmlformats.org/spreadsheetml/2006/main" mc:Ignorable="x">
  <slicer name="Role 1" cache="Slicer_Role1" caption="Role" style="SlicerStyleOther1" rowHeight="241300"/>
</slicers>
</file>

<file path=xl/slicers/slicer8.xml><?xml version="1.0" encoding="utf-8"?>
<slicers xmlns="http://schemas.microsoft.com/office/spreadsheetml/2009/9/main" xmlns:mc="http://schemas.openxmlformats.org/markup-compatibility/2006" xmlns:x="http://schemas.openxmlformats.org/spreadsheetml/2006/main" mc:Ignorable="x">
  <slicer name="Role" cache="Slicer_Role" caption="Role" style="SlicerStyleOther1" rowHeight="241300"/>
</slicers>
</file>

<file path=xl/slicers/slicer9.xml><?xml version="1.0" encoding="utf-8"?>
<slicers xmlns="http://schemas.microsoft.com/office/spreadsheetml/2009/9/main" xmlns:mc="http://schemas.openxmlformats.org/markup-compatibility/2006" xmlns:x="http://schemas.openxmlformats.org/spreadsheetml/2006/main" mc:Ignorable="x">
  <slicer name="Perspective" cache="Slicer_Perspective" caption="Perspective" style="SlicerStyleOther1" rowHeight="241300"/>
</slicers>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10.xml.rels><?xml version="1.0" encoding="UTF-8" standalone="yes"?>
<Relationships xmlns="http://schemas.openxmlformats.org/package/2006/relationships"><Relationship Id="rId1" Type="http://schemas.openxmlformats.org/officeDocument/2006/relationships/queryTable" Target="../queryTables/queryTable10.xml"/></Relationships>
</file>

<file path=xl/tables/_rels/table11.xml.rels><?xml version="1.0" encoding="UTF-8" standalone="yes"?>
<Relationships xmlns="http://schemas.openxmlformats.org/package/2006/relationships"><Relationship Id="rId1" Type="http://schemas.openxmlformats.org/officeDocument/2006/relationships/queryTable" Target="../queryTables/queryTable11.xml"/></Relationships>
</file>

<file path=xl/tables/_rels/table12.xml.rels><?xml version="1.0" encoding="UTF-8" standalone="yes"?>
<Relationships xmlns="http://schemas.openxmlformats.org/package/2006/relationships"><Relationship Id="rId1" Type="http://schemas.openxmlformats.org/officeDocument/2006/relationships/queryTable" Target="../queryTables/queryTable12.xml"/></Relationships>
</file>

<file path=xl/tables/_rels/table13.xml.rels><?xml version="1.0" encoding="UTF-8" standalone="yes"?>
<Relationships xmlns="http://schemas.openxmlformats.org/package/2006/relationships"><Relationship Id="rId1" Type="http://schemas.openxmlformats.org/officeDocument/2006/relationships/queryTable" Target="../queryTables/queryTable13.xml"/></Relationships>
</file>

<file path=xl/tables/_rels/table14.xml.rels><?xml version="1.0" encoding="UTF-8" standalone="yes"?>
<Relationships xmlns="http://schemas.openxmlformats.org/package/2006/relationships"><Relationship Id="rId1" Type="http://schemas.openxmlformats.org/officeDocument/2006/relationships/queryTable" Target="../queryTables/queryTable14.xml"/></Relationships>
</file>

<file path=xl/tables/_rels/table15.xml.rels><?xml version="1.0" encoding="UTF-8" standalone="yes"?>
<Relationships xmlns="http://schemas.openxmlformats.org/package/2006/relationships"><Relationship Id="rId1" Type="http://schemas.openxmlformats.org/officeDocument/2006/relationships/queryTable" Target="../queryTables/queryTable15.xml"/></Relationships>
</file>

<file path=xl/tables/_rels/table16.xml.rels><?xml version="1.0" encoding="UTF-8" standalone="yes"?>
<Relationships xmlns="http://schemas.openxmlformats.org/package/2006/relationships"><Relationship Id="rId1" Type="http://schemas.openxmlformats.org/officeDocument/2006/relationships/queryTable" Target="../queryTables/queryTable16.xml"/></Relationships>
</file>

<file path=xl/tables/_rels/table17.xml.rels><?xml version="1.0" encoding="UTF-8" standalone="yes"?>
<Relationships xmlns="http://schemas.openxmlformats.org/package/2006/relationships"><Relationship Id="rId1" Type="http://schemas.openxmlformats.org/officeDocument/2006/relationships/queryTable" Target="../queryTables/queryTable17.xml"/></Relationships>
</file>

<file path=xl/tables/_rels/table18.xml.rels><?xml version="1.0" encoding="UTF-8" standalone="yes"?>
<Relationships xmlns="http://schemas.openxmlformats.org/package/2006/relationships"><Relationship Id="rId1" Type="http://schemas.openxmlformats.org/officeDocument/2006/relationships/queryTable" Target="../queryTables/queryTable18.xml"/></Relationships>
</file>

<file path=xl/tables/_rels/table19.xml.rels><?xml version="1.0" encoding="UTF-8" standalone="yes"?>
<Relationships xmlns="http://schemas.openxmlformats.org/package/2006/relationships"><Relationship Id="rId1" Type="http://schemas.openxmlformats.org/officeDocument/2006/relationships/queryTable" Target="../queryTables/queryTable19.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20.xml.rels><?xml version="1.0" encoding="UTF-8" standalone="yes"?>
<Relationships xmlns="http://schemas.openxmlformats.org/package/2006/relationships"><Relationship Id="rId1" Type="http://schemas.openxmlformats.org/officeDocument/2006/relationships/queryTable" Target="../queryTables/queryTable20.xml"/></Relationships>
</file>

<file path=xl/tables/_rels/table21.xml.rels><?xml version="1.0" encoding="UTF-8" standalone="yes"?>
<Relationships xmlns="http://schemas.openxmlformats.org/package/2006/relationships"><Relationship Id="rId1" Type="http://schemas.openxmlformats.org/officeDocument/2006/relationships/queryTable" Target="../queryTables/queryTable21.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_rels/table6.xml.rels><?xml version="1.0" encoding="UTF-8" standalone="yes"?>
<Relationships xmlns="http://schemas.openxmlformats.org/package/2006/relationships"><Relationship Id="rId1" Type="http://schemas.openxmlformats.org/officeDocument/2006/relationships/queryTable" Target="../queryTables/queryTable6.xml"/></Relationships>
</file>

<file path=xl/tables/_rels/table7.xml.rels><?xml version="1.0" encoding="UTF-8" standalone="yes"?>
<Relationships xmlns="http://schemas.openxmlformats.org/package/2006/relationships"><Relationship Id="rId1" Type="http://schemas.openxmlformats.org/officeDocument/2006/relationships/queryTable" Target="../queryTables/queryTable7.xml"/></Relationships>
</file>

<file path=xl/tables/_rels/table8.xml.rels><?xml version="1.0" encoding="UTF-8" standalone="yes"?>
<Relationships xmlns="http://schemas.openxmlformats.org/package/2006/relationships"><Relationship Id="rId1" Type="http://schemas.openxmlformats.org/officeDocument/2006/relationships/queryTable" Target="../queryTables/queryTable8.xml"/></Relationships>
</file>

<file path=xl/tables/_rels/table9.xml.rels><?xml version="1.0" encoding="UTF-8" standalone="yes"?>
<Relationships xmlns="http://schemas.openxmlformats.org/package/2006/relationships"><Relationship Id="rId1" Type="http://schemas.openxmlformats.org/officeDocument/2006/relationships/queryTable" Target="../queryTables/queryTable9.xml"/></Relationships>
</file>

<file path=xl/tables/table1.xml><?xml version="1.0" encoding="utf-8"?>
<table xmlns="http://schemas.openxmlformats.org/spreadsheetml/2006/main" id="5" name="RefreshedTbl" displayName="RefreshedTbl" ref="C2:C4" tableType="queryTable" totalsRowCount="1">
  <autoFilter ref="C2:C3"/>
  <tableColumns count="1">
    <tableColumn id="1" uniqueName="1" name="Refreshed Time" totalsRowFunction="custom" queryTableFieldId="1" dataDxfId="105" totalsRowDxfId="106">
      <totalsRowFormula>"Last metadata refresh: " &amp; TEXT(RefreshedTbl[Refreshed Time],"m/d/yyyy h:mm AM/PM")</totalsRowFormula>
    </tableColumn>
  </tableColumns>
  <tableStyleInfo name="TableStyleMedium7" showFirstColumn="0" showLastColumn="0" showRowStripes="1" showColumnStripes="0"/>
</table>
</file>

<file path=xl/tables/table10.xml><?xml version="1.0" encoding="utf-8"?>
<table xmlns="http://schemas.openxmlformats.org/spreadsheetml/2006/main" id="3" name="Partitions" displayName="Partitions" ref="E5:L26" tableType="queryTable" totalsRowShown="0">
  <autoFilter ref="E5:L26"/>
  <tableColumns count="8">
    <tableColumn id="2" uniqueName="2" name="Partition Index ID" queryTableFieldId="22"/>
    <tableColumn id="3" uniqueName="3" name="Table Name" queryTableFieldId="3" dataDxfId="56"/>
    <tableColumn id="5" uniqueName="5" name="Partition Name" queryTableFieldId="5" dataDxfId="55"/>
    <tableColumn id="8" uniqueName="8" name="Partition Query" queryTableFieldId="8" dataDxfId="54"/>
    <tableColumn id="6" uniqueName="6" name="Partition Description" queryTableFieldId="6" dataDxfId="53"/>
    <tableColumn id="12" uniqueName="12" name="Mode" queryTableFieldId="12"/>
    <tableColumn id="13" uniqueName="13" name="DataView" queryTableFieldId="13"/>
    <tableColumn id="14" uniqueName="14" name="ModifiedTime" queryTableFieldId="14" dataDxfId="52"/>
  </tableColumns>
  <tableStyleInfo name="TableStyleMedium15" showFirstColumn="0" showLastColumn="0" showRowStripes="1" showColumnStripes="0"/>
</table>
</file>

<file path=xl/tables/table11.xml><?xml version="1.0" encoding="utf-8"?>
<table xmlns="http://schemas.openxmlformats.org/spreadsheetml/2006/main" id="23" name="Role_Memberships" displayName="Role_Memberships" ref="D5:I13" tableType="queryTable" totalsRowShown="0">
  <autoFilter ref="D5:I13"/>
  <tableColumns count="6">
    <tableColumn id="4" uniqueName="4" name="Role Membership Index ID" queryTableFieldId="23"/>
    <tableColumn id="1" uniqueName="1" name="Role" queryTableFieldId="17" dataDxfId="51"/>
    <tableColumn id="3" uniqueName="3" name="Role Member" queryTableFieldId="21" dataDxfId="50"/>
    <tableColumn id="2" uniqueName="2" name="Role Description" queryTableFieldId="18" dataDxfId="49"/>
    <tableColumn id="5" uniqueName="5" name="Identity Provider" queryTableFieldId="10" dataDxfId="48"/>
    <tableColumn id="7" uniqueName="7" name="ModifiedTime" queryTableFieldId="7" dataDxfId="47"/>
  </tableColumns>
  <tableStyleInfo name="TableStyleMedium15" showFirstColumn="0" showLastColumn="0" showRowStripes="1" showColumnStripes="0"/>
</table>
</file>

<file path=xl/tables/table12.xml><?xml version="1.0" encoding="utf-8"?>
<table xmlns="http://schemas.openxmlformats.org/spreadsheetml/2006/main" id="16" name="Table_Permissions" displayName="Table_Permissions" ref="D5:I15" tableType="queryTable" totalsRowShown="0">
  <autoFilter ref="D5:I15"/>
  <tableColumns count="6">
    <tableColumn id="1" uniqueName="1" name="Table Permission Index ID" queryTableFieldId="19"/>
    <tableColumn id="2" uniqueName="2" name="Role" queryTableFieldId="20" dataDxfId="46"/>
    <tableColumn id="9" uniqueName="9" name="Table Name" queryTableFieldId="12" dataDxfId="45"/>
    <tableColumn id="10" uniqueName="10" name="Table Metadata Permission" queryTableFieldId="13" dataDxfId="44"/>
    <tableColumn id="11" uniqueName="11" name="Table Filter Expression" queryTableFieldId="14" dataDxfId="43"/>
    <tableColumn id="5" uniqueName="5" name="ModifiedTime" queryTableFieldId="5" dataDxfId="42"/>
  </tableColumns>
  <tableStyleInfo name="TableStyleMedium15" showFirstColumn="0" showLastColumn="0" showRowStripes="1" showColumnStripes="0"/>
</table>
</file>

<file path=xl/tables/table13.xml><?xml version="1.0" encoding="utf-8"?>
<table xmlns="http://schemas.openxmlformats.org/spreadsheetml/2006/main" id="19" name="DataSourcesTbl" displayName="DataSourcesTbl" ref="C5:P7" tableType="queryTable" totalsRowShown="0">
  <autoFilter ref="C5:P7"/>
  <tableColumns count="14">
    <tableColumn id="1" uniqueName="1" name="Data Source Index ID" queryTableFieldId="19"/>
    <tableColumn id="2" uniqueName="2" name="Data Source Name" queryTableFieldId="20"/>
    <tableColumn id="3" uniqueName="3" name="Data Source Type" queryTableFieldId="21"/>
    <tableColumn id="4" uniqueName="4" name="Connection String" queryTableFieldId="22"/>
    <tableColumn id="5" uniqueName="5" name="Impersonation Mode" queryTableFieldId="23"/>
    <tableColumn id="6" uniqueName="6" name="Max Connections" queryTableFieldId="24"/>
    <tableColumn id="11" uniqueName="11" name="Isolation" queryTableFieldId="11"/>
    <tableColumn id="12" uniqueName="12" name="Timeout" queryTableFieldId="12"/>
    <tableColumn id="13" uniqueName="13" name="Provider" queryTableFieldId="13" dataDxfId="41"/>
    <tableColumn id="7" uniqueName="7" name="Modified Time" queryTableFieldId="25" dataDxfId="40"/>
    <tableColumn id="8" uniqueName="8" name="Connection Details" queryTableFieldId="26"/>
    <tableColumn id="16" uniqueName="16" name="Options" queryTableFieldId="16" dataDxfId="39"/>
    <tableColumn id="9" uniqueName="9" name="Data Source Credential" queryTableFieldId="27"/>
    <tableColumn id="10" uniqueName="10" name="Context Expression" queryTableFieldId="28"/>
  </tableColumns>
  <tableStyleInfo name="TableStyleMedium15" showFirstColumn="0" showLastColumn="0" showRowStripes="1" showColumnStripes="0"/>
</table>
</file>

<file path=xl/tables/table14.xml><?xml version="1.0" encoding="utf-8"?>
<table xmlns="http://schemas.openxmlformats.org/spreadsheetml/2006/main" id="2" name="Perspective_Measures" displayName="Perspective_Measures" ref="D5:H82" tableType="queryTable" totalsRowShown="0">
  <autoFilter ref="D5:H82"/>
  <tableColumns count="5">
    <tableColumn id="4" uniqueName="4" name="Perspective Measure Index ID" queryTableFieldId="9"/>
    <tableColumn id="3" uniqueName="3" name="Perspective" queryTableFieldId="3" dataDxfId="38"/>
    <tableColumn id="1" uniqueName="1" name="Measure Name" queryTableFieldId="1" dataDxfId="37"/>
    <tableColumn id="2" uniqueName="2" name="Table Name" queryTableFieldId="2" dataDxfId="36"/>
    <tableColumn id="8" uniqueName="8" name="ModifiedTime" queryTableFieldId="8" dataDxfId="35"/>
  </tableColumns>
  <tableStyleInfo name="TableStyleMedium15" showFirstColumn="0" showLastColumn="0" showRowStripes="1" showColumnStripes="0"/>
</table>
</file>

<file path=xl/tables/table15.xml><?xml version="1.0" encoding="utf-8"?>
<table xmlns="http://schemas.openxmlformats.org/spreadsheetml/2006/main" id="1" name="Perspective_Columns" displayName="Perspective_Columns" ref="D5:H334" tableType="queryTable" totalsRowShown="0">
  <autoFilter ref="D5:H334"/>
  <tableColumns count="5">
    <tableColumn id="1" uniqueName="1" name="Perspective Column Index ID" queryTableFieldId="12"/>
    <tableColumn id="7" uniqueName="7" name="Perspective" queryTableFieldId="7" dataDxfId="34"/>
    <tableColumn id="5" uniqueName="5" name="Column Name" queryTableFieldId="5" dataDxfId="33"/>
    <tableColumn id="6" uniqueName="6" name="Table Name" queryTableFieldId="6" dataDxfId="32"/>
    <tableColumn id="4" uniqueName="4" name="ModifiedTime" queryTableFieldId="4" dataDxfId="31"/>
  </tableColumns>
  <tableStyleInfo name="TableStyleMedium15" showFirstColumn="0" showLastColumn="0" showRowStripes="1" showColumnStripes="0"/>
</table>
</file>

<file path=xl/tables/table16.xml><?xml version="1.0" encoding="utf-8"?>
<table xmlns="http://schemas.openxmlformats.org/spreadsheetml/2006/main" id="20" name="HierarchiesTbl" displayName="HierarchiesTbl" ref="D5:I13" tableType="queryTable" totalsRowShown="0">
  <autoFilter ref="D5:I13"/>
  <tableColumns count="6">
    <tableColumn id="2" uniqueName="2" name="Hierarchy Index ID" queryTableFieldId="23"/>
    <tableColumn id="4" uniqueName="4" name="Table Name" queryTableFieldId="17" dataDxfId="30"/>
    <tableColumn id="3" uniqueName="3" name="Hierarchy Name" queryTableFieldId="16" dataDxfId="29"/>
    <tableColumn id="1" uniqueName="1" name="Hide Blank Members" queryTableFieldId="22" dataDxfId="28"/>
    <tableColumn id="8" uniqueName="8" name="ModifiedTime" queryTableFieldId="8" dataDxfId="27"/>
    <tableColumn id="9" uniqueName="9" name="StructureModifiedTime" queryTableFieldId="9" dataDxfId="26"/>
  </tableColumns>
  <tableStyleInfo name="TableStyleMedium15" showFirstColumn="0" showLastColumn="0" showRowStripes="1" showColumnStripes="0"/>
</table>
</file>

<file path=xl/tables/table17.xml><?xml version="1.0" encoding="utf-8"?>
<table xmlns="http://schemas.openxmlformats.org/spreadsheetml/2006/main" id="10" name="Hierarchy_Levels" displayName="Hierarchy_Levels" ref="E5:J33" tableType="queryTable" totalsRowShown="0">
  <autoFilter ref="E5:J33"/>
  <tableColumns count="6">
    <tableColumn id="1" uniqueName="1" name="Hierarchy Level Index ID" queryTableFieldId="1"/>
    <tableColumn id="2" uniqueName="2" name="Hierarchy Name" queryTableFieldId="2" dataDxfId="25"/>
    <tableColumn id="3" uniqueName="3" name="Hierarchy Level Column" queryTableFieldId="3" dataDxfId="24"/>
    <tableColumn id="4" uniqueName="4" name="Hierarchy Level" queryTableFieldId="4"/>
    <tableColumn id="5" uniqueName="5" name="Table Name" queryTableFieldId="5" dataDxfId="23"/>
    <tableColumn id="6" uniqueName="6" name="ModifiedTime" queryTableFieldId="6" dataDxfId="22"/>
  </tableColumns>
  <tableStyleInfo name="TableStyleMedium15" showFirstColumn="0" showLastColumn="0" showRowStripes="1" showColumnStripes="0"/>
</table>
</file>

<file path=xl/tables/table18.xml><?xml version="1.0" encoding="utf-8"?>
<table xmlns="http://schemas.openxmlformats.org/spreadsheetml/2006/main" id="24" name="DetailRowsTbl" displayName="DetailRowsTbl" ref="D6:I12" tableType="queryTable" totalsRowShown="0">
  <autoFilter ref="D6:I12"/>
  <tableColumns count="6">
    <tableColumn id="7" uniqueName="7" name="Detail Row Index ID" queryTableFieldId="14"/>
    <tableColumn id="1" uniqueName="1" name="Detail Row Type" queryTableFieldId="8" dataDxfId="21"/>
    <tableColumn id="2" uniqueName="2" name="Detail Row DAX Expression" queryTableFieldId="9" dataDxfId="20"/>
    <tableColumn id="3" uniqueName="3" name="Measure Name" queryTableFieldId="10" dataDxfId="19"/>
    <tableColumn id="4" uniqueName="4" name="Measure Description" queryTableFieldId="11" dataDxfId="18"/>
    <tableColumn id="5" uniqueName="5" name="Table Name" queryTableFieldId="12" dataDxfId="17"/>
  </tableColumns>
  <tableStyleInfo name="TableStyleMedium15" showFirstColumn="0" showLastColumn="0" showRowStripes="1" showColumnStripes="0"/>
</table>
</file>

<file path=xl/tables/table19.xml><?xml version="1.0" encoding="utf-8"?>
<table xmlns="http://schemas.openxmlformats.org/spreadsheetml/2006/main" id="4" name="M_Expressions" displayName="M_Expressions" ref="E5:I8" tableType="queryTable" totalsRowShown="0">
  <autoFilter ref="E5:I8"/>
  <tableColumns count="5">
    <tableColumn id="1" uniqueName="1" name="M Expression Index ID" queryTableFieldId="1"/>
    <tableColumn id="6" uniqueName="6" name="M Expression Name" queryTableFieldId="6" dataDxfId="16"/>
    <tableColumn id="7" uniqueName="7" name="M Expression Description" queryTableFieldId="7" dataDxfId="15"/>
    <tableColumn id="4" uniqueName="4" name="M Expression" queryTableFieldId="4" dataDxfId="14"/>
    <tableColumn id="5" uniqueName="5" name="ModifiedTime" queryTableFieldId="5" dataDxfId="13"/>
  </tableColumns>
  <tableStyleInfo name="TableStyleMedium15" showFirstColumn="0" showLastColumn="0" showRowStripes="1" showColumnStripes="0"/>
</table>
</file>

<file path=xl/tables/table2.xml><?xml version="1.0" encoding="utf-8"?>
<table xmlns="http://schemas.openxmlformats.org/spreadsheetml/2006/main" id="8" name="Schema_Overview" displayName="Schema_Overview" ref="D7:I8" tableType="queryTable" totalsRowShown="0">
  <autoFilter ref="D7:I8"/>
  <tableColumns count="6">
    <tableColumn id="1" uniqueName="1" name="Model Name" queryTableFieldId="1" dataDxfId="73"/>
    <tableColumn id="2" uniqueName="2" name="Language" queryTableFieldId="2" dataDxfId="72"/>
    <tableColumn id="3" uniqueName="3" name="Storage Mode" queryTableFieldId="3" dataDxfId="71"/>
    <tableColumn id="4" uniqueName="4" name="ModifiedTime" queryTableFieldId="4" dataDxfId="70"/>
    <tableColumn id="5" uniqueName="5" name="StructureModifiedTime" queryTableFieldId="5" dataDxfId="69"/>
    <tableColumn id="6" uniqueName="6" name="Version" queryTableFieldId="6"/>
  </tableColumns>
  <tableStyleInfo name="TableStyleMedium15" showFirstColumn="0" showLastColumn="0" showRowStripes="1" showColumnStripes="0"/>
</table>
</file>

<file path=xl/tables/table20.xml><?xml version="1.0" encoding="utf-8"?>
<table xmlns="http://schemas.openxmlformats.org/spreadsheetml/2006/main" id="18" name="KPIs" displayName="KPIs" ref="D6:O8" tableType="queryTable" totalsRowShown="0">
  <autoFilter ref="D6:O8"/>
  <tableColumns count="12">
    <tableColumn id="1" uniqueName="1" name="KPI Index ID" queryTableFieldId="1"/>
    <tableColumn id="9" uniqueName="9" name="KPI Base Measure Name" queryTableFieldId="9" dataDxfId="12"/>
    <tableColumn id="4" uniqueName="4" name="KPI Target DAX Expression" queryTableFieldId="4" dataDxfId="11"/>
    <tableColumn id="2" uniqueName="2" name="KPI Description" queryTableFieldId="2" dataDxfId="10"/>
    <tableColumn id="8" uniqueName="8" name="KPI Status Expression" queryTableFieldId="8" dataDxfId="9"/>
    <tableColumn id="6" uniqueName="6" name="KPI Status Graphic" queryTableFieldId="6" dataDxfId="8"/>
    <tableColumn id="3" uniqueName="3" name="KPI Target Description" queryTableFieldId="3" dataDxfId="7"/>
    <tableColumn id="5" uniqueName="5" name="KPI Target Format" queryTableFieldId="5" dataDxfId="6"/>
    <tableColumn id="7" uniqueName="7" name="KPI Status Description" queryTableFieldId="7" dataDxfId="5"/>
    <tableColumn id="10" uniqueName="10" name="KPI Base Measure Description" queryTableFieldId="10" dataDxfId="4"/>
    <tableColumn id="13" uniqueName="13" name="KPI Base Measure Table Name" queryTableFieldId="13" dataDxfId="3"/>
    <tableColumn id="12" uniqueName="12" name="ModifiedTime" queryTableFieldId="12" dataDxfId="2"/>
  </tableColumns>
  <tableStyleInfo name="TableStyleMedium15" showFirstColumn="0" showLastColumn="0" showRowStripes="1" showColumnStripes="0"/>
</table>
</file>

<file path=xl/tables/table21.xml><?xml version="1.0" encoding="utf-8"?>
<table xmlns="http://schemas.openxmlformats.org/spreadsheetml/2006/main" id="17" name="Translations" displayName="Translations" ref="D5:F6" tableType="queryTable" totalsRowShown="0">
  <autoFilter ref="D5:F6"/>
  <tableColumns count="3">
    <tableColumn id="1" uniqueName="1" name="Translation Index ID" queryTableFieldId="1"/>
    <tableColumn id="2" uniqueName="2" name="Language Translation" queryTableFieldId="2" dataDxfId="1"/>
    <tableColumn id="3" uniqueName="3" name="ModifiedTime" queryTableFieldId="3" dataDxfId="0"/>
  </tableColumns>
  <tableStyleInfo name="TableStyleMedium15" showFirstColumn="0" showLastColumn="0" showRowStripes="1" showColumnStripes="0"/>
</table>
</file>

<file path=xl/tables/table3.xml><?xml version="1.0" encoding="utf-8"?>
<table xmlns="http://schemas.openxmlformats.org/spreadsheetml/2006/main" id="9" name="TableSizes" displayName="TableSizes" ref="G12:I27" tableType="queryTable" totalsRowShown="0" headerRowDxfId="107">
  <autoFilter ref="G12:I27"/>
  <tableColumns count="3">
    <tableColumn id="1" uniqueName="1" name="Table" queryTableFieldId="1" dataDxfId="75"/>
    <tableColumn id="4" uniqueName="4" name="Rows" queryTableFieldId="4" dataDxfId="74"/>
    <tableColumn id="5" uniqueName="5" name="Partitions" queryTableFieldId="5"/>
  </tableColumns>
  <tableStyleInfo name="TableStyleMedium1" showFirstColumn="0" showLastColumn="0" showRowStripes="1" showColumnStripes="0"/>
</table>
</file>

<file path=xl/tables/table4.xml><?xml version="1.0" encoding="utf-8"?>
<table xmlns="http://schemas.openxmlformats.org/spreadsheetml/2006/main" id="21" name="CatalogTbl" displayName="CatalogTbl" ref="D4:H5" tableType="queryTable" totalsRowShown="0">
  <autoFilter ref="D4:H5"/>
  <tableColumns count="5">
    <tableColumn id="1" uniqueName="1" name="Server" queryTableFieldId="1" dataDxfId="79"/>
    <tableColumn id="2" uniqueName="2" name="Database" queryTableFieldId="2" dataDxfId="78"/>
    <tableColumn id="3" uniqueName="3" name="Database Roles" queryTableFieldId="3" dataDxfId="77"/>
    <tableColumn id="4" uniqueName="4" name="Last Modified" queryTableFieldId="4" dataDxfId="76"/>
    <tableColumn id="5" uniqueName="5" name="Compatibility Level" queryTableFieldId="5"/>
  </tableColumns>
  <tableStyleInfo name="TableStyleMedium15" showFirstColumn="0" showLastColumn="0" showRowStripes="1" showColumnStripes="0"/>
</table>
</file>

<file path=xl/tables/table5.xml><?xml version="1.0" encoding="utf-8"?>
<table xmlns="http://schemas.openxmlformats.org/spreadsheetml/2006/main" id="12" name="MeasuresTbl" displayName="MeasuresTbl" ref="E5:O83" tableType="queryTable" totalsRowShown="0">
  <autoFilter ref="E5:O83"/>
  <tableColumns count="11">
    <tableColumn id="2" uniqueName="2" name="Measure Index ID" queryTableFieldId="61"/>
    <tableColumn id="3" uniqueName="3" name="Table Name" queryTableFieldId="25" dataDxfId="68"/>
    <tableColumn id="5" uniqueName="5" name="Display Folder" queryTableFieldId="63" dataDxfId="67"/>
    <tableColumn id="18" uniqueName="18" name="Measure Name" queryTableFieldId="18" dataDxfId="66"/>
    <tableColumn id="6" uniqueName="6" name="Measure Description" queryTableFieldId="27" dataDxfId="65"/>
    <tableColumn id="19" uniqueName="19" name="DAX Expression" queryTableFieldId="19" dataDxfId="64"/>
    <tableColumn id="7" uniqueName="7" name="DAX Length Category" queryTableFieldId="65" dataDxfId="63"/>
    <tableColumn id="1" uniqueName="1" name="Format" queryTableFieldId="32"/>
    <tableColumn id="4" uniqueName="4" name="Table Description" queryTableFieldId="26" dataDxfId="62"/>
    <tableColumn id="8" uniqueName="8" name="IsHidden" queryTableFieldId="8"/>
    <tableColumn id="10" uniqueName="10" name="ModifiedTime" queryTableFieldId="10" dataDxfId="61"/>
  </tableColumns>
  <tableStyleInfo name="TableStyleMedium15" showFirstColumn="0" showLastColumn="0" showRowStripes="1" showColumnStripes="0"/>
</table>
</file>

<file path=xl/tables/table6.xml><?xml version="1.0" encoding="utf-8"?>
<table xmlns="http://schemas.openxmlformats.org/spreadsheetml/2006/main" id="11" name="TablesTbl" displayName="TablesTbl" ref="E5:J20" tableType="queryTable" totalsRowShown="0">
  <autoFilter ref="E5:J20"/>
  <tableColumns count="6">
    <tableColumn id="1" uniqueName="1" name="Table Index ID" queryTableFieldId="18"/>
    <tableColumn id="3" uniqueName="3" name="Table Name" queryTableFieldId="14" dataDxfId="60"/>
    <tableColumn id="5" uniqueName="5" name="Table Description" queryTableFieldId="15" dataDxfId="59"/>
    <tableColumn id="6" uniqueName="6" name="IsHidden" queryTableFieldId="6"/>
    <tableColumn id="8" uniqueName="8" name="ModifiedTime" queryTableFieldId="8" dataDxfId="58"/>
    <tableColumn id="9" uniqueName="9" name="StructureModifiedTime" queryTableFieldId="9" dataDxfId="57"/>
  </tableColumns>
  <tableStyleInfo name="TableStyleMedium15" showFirstColumn="0" showLastColumn="0" showRowStripes="1" showColumnStripes="0"/>
</table>
</file>

<file path=xl/tables/table7.xml><?xml version="1.0" encoding="utf-8"?>
<table xmlns="http://schemas.openxmlformats.org/spreadsheetml/2006/main" id="13" name="ColumnsTbl" displayName="ColumnsTbl" ref="C6:U235" tableType="queryTable" totalsRowShown="0">
  <autoFilter ref="C6:U235"/>
  <tableColumns count="19">
    <tableColumn id="1" uniqueName="1" name="Column Index ID" queryTableFieldId="54"/>
    <tableColumn id="3" uniqueName="3" name="Column Name" queryTableFieldId="40" dataDxfId="104"/>
    <tableColumn id="8" uniqueName="8" name="Column Description" queryTableFieldId="41" dataDxfId="103"/>
    <tableColumn id="41" uniqueName="41" name="Table Name" queryTableFieldId="47" dataDxfId="102"/>
    <tableColumn id="2" uniqueName="2" name="Data Category" queryTableFieldId="55" dataDxfId="101"/>
    <tableColumn id="9" uniqueName="9" name="IsHidden" queryTableFieldId="9"/>
    <tableColumn id="39" uniqueName="39" name="Source Column Name" queryTableFieldId="45" dataDxfId="100"/>
    <tableColumn id="23" uniqueName="23" name="Expression" queryTableFieldId="23" dataDxfId="99"/>
    <tableColumn id="24" uniqueName="24" name="FormatString" queryTableFieldId="24" dataDxfId="98"/>
    <tableColumn id="25" uniqueName="25" name="IsAvailableInMDX" queryTableFieldId="25"/>
    <tableColumn id="6" uniqueName="6" name="Summarize By" queryTableFieldId="76"/>
    <tableColumn id="28" uniqueName="28" name="ModifiedTime" queryTableFieldId="28" dataDxfId="97"/>
    <tableColumn id="29" uniqueName="29" name="StructureModifiedTime" queryTableFieldId="29" dataDxfId="96"/>
    <tableColumn id="40" uniqueName="40" name="Display Folder" queryTableFieldId="46" dataDxfId="95"/>
    <tableColumn id="38" uniqueName="38" name="Sort By Column Name" queryTableFieldId="44" dataDxfId="94"/>
    <tableColumn id="42" uniqueName="42" name="Table Description" queryTableFieldId="48" dataDxfId="93"/>
    <tableColumn id="43" uniqueName="43" name="Data Type" queryTableFieldId="49" dataDxfId="92"/>
    <tableColumn id="4" uniqueName="4" name="Column Type" queryTableFieldId="57"/>
    <tableColumn id="5" uniqueName="5" name="Encoding Hint" queryTableFieldId="58"/>
  </tableColumns>
  <tableStyleInfo name="TableStyleMedium15" showFirstColumn="0" showLastColumn="0" showRowStripes="1" showColumnStripes="0"/>
</table>
</file>

<file path=xl/tables/table8.xml><?xml version="1.0" encoding="utf-8"?>
<table xmlns="http://schemas.openxmlformats.org/spreadsheetml/2006/main" id="14" name="RelationshipsTbl" displayName="RelationshipsTbl" ref="D6:O29" tableType="queryTable" totalsRowShown="0">
  <autoFilter ref="D6:O29"/>
  <tableColumns count="12">
    <tableColumn id="1" uniqueName="1" name="Relationship Index ID" queryTableFieldId="35"/>
    <tableColumn id="21" uniqueName="21" name="From Table Name" queryTableFieldId="25" dataDxfId="91"/>
    <tableColumn id="22" uniqueName="22" name="To Table Name" queryTableFieldId="26" dataDxfId="90"/>
    <tableColumn id="23" uniqueName="23" name="From Column Name" queryTableFieldId="27" dataDxfId="89"/>
    <tableColumn id="24" uniqueName="24" name="To Column Name" queryTableFieldId="28" dataDxfId="88"/>
    <tableColumn id="25" uniqueName="25" name="Crossfiltering Behavior" queryTableFieldId="29" dataDxfId="87"/>
    <tableColumn id="2" uniqueName="2" name="Security Filter Behavior" queryTableFieldId="37" dataDxfId="86"/>
    <tableColumn id="4" uniqueName="4" name="IsActive" queryTableFieldId="4"/>
    <tableColumn id="7" uniqueName="7" name="JoinOnDateBehavior" queryTableFieldId="7"/>
    <tableColumn id="8" uniqueName="8" name="RelyOnReferentialIntegrity" queryTableFieldId="8"/>
    <tableColumn id="18" uniqueName="18" name="ModifiedTime" queryTableFieldId="18" dataDxfId="85"/>
    <tableColumn id="19" uniqueName="19" name="RefreshedTime" queryTableFieldId="19" dataDxfId="84"/>
  </tableColumns>
  <tableStyleInfo name="TableStyleMedium15" showFirstColumn="0" showLastColumn="0" showRowStripes="1" showColumnStripes="0"/>
</table>
</file>

<file path=xl/tables/table9.xml><?xml version="1.0" encoding="utf-8"?>
<table xmlns="http://schemas.openxmlformats.org/spreadsheetml/2006/main" id="15" name="RolesTbl" displayName="RolesTbl" ref="F5:J15" tableType="queryTable" totalsRowShown="0">
  <autoFilter ref="F5:J15"/>
  <tableColumns count="5">
    <tableColumn id="10" uniqueName="10" name="Role Index ID" queryTableFieldId="17"/>
    <tableColumn id="8" uniqueName="8" name="Role" queryTableFieldId="12" dataDxfId="83"/>
    <tableColumn id="7" uniqueName="7" name="Model Permission" queryTableFieldId="11" dataDxfId="82"/>
    <tableColumn id="9" uniqueName="9" name="Role Description" queryTableFieldId="13" dataDxfId="81"/>
    <tableColumn id="6" uniqueName="6" name="ModifiedTime" queryTableFieldId="6" dataDxfId="80"/>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table" Target="../tables/table1.xml"/><Relationship Id="rId5" Type="http://schemas.openxmlformats.org/officeDocument/2006/relationships/printerSettings" Target="../printerSettings/printerSettings1.bin"/><Relationship Id="rId4" Type="http://schemas.openxmlformats.org/officeDocument/2006/relationships/pivotTable" Target="../pivotTables/pivotTable4.xml"/></Relationships>
</file>

<file path=xl/worksheets/_rels/sheet10.xml.rels><?xml version="1.0" encoding="UTF-8" standalone="yes"?>
<Relationships xmlns="http://schemas.openxmlformats.org/package/2006/relationships"><Relationship Id="rId3" Type="http://schemas.microsoft.com/office/2007/relationships/slicer" Target="../slicers/slicer6.xml"/><Relationship Id="rId2" Type="http://schemas.openxmlformats.org/officeDocument/2006/relationships/table" Target="../tables/table10.xml"/><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3" Type="http://schemas.microsoft.com/office/2007/relationships/slicer" Target="../slicers/slicer7.xml"/><Relationship Id="rId2" Type="http://schemas.openxmlformats.org/officeDocument/2006/relationships/table" Target="../tables/table11.xml"/><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3" Type="http://schemas.microsoft.com/office/2007/relationships/slicer" Target="../slicers/slicer8.xml"/><Relationship Id="rId2" Type="http://schemas.openxmlformats.org/officeDocument/2006/relationships/table" Target="../tables/table12.xml"/><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3" Type="http://schemas.microsoft.com/office/2007/relationships/slicer" Target="../slicers/slicer9.xml"/><Relationship Id="rId2" Type="http://schemas.openxmlformats.org/officeDocument/2006/relationships/table" Target="../tables/table14.xml"/><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3" Type="http://schemas.microsoft.com/office/2007/relationships/slicer" Target="../slicers/slicer10.xml"/><Relationship Id="rId2" Type="http://schemas.openxmlformats.org/officeDocument/2006/relationships/table" Target="../tables/table15.xml"/><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3" Type="http://schemas.microsoft.com/office/2007/relationships/slicer" Target="../slicers/slicer11.xml"/><Relationship Id="rId2" Type="http://schemas.openxmlformats.org/officeDocument/2006/relationships/table" Target="../tables/table16.xml"/><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3" Type="http://schemas.microsoft.com/office/2007/relationships/slicer" Target="../slicers/slicer12.xml"/><Relationship Id="rId2" Type="http://schemas.openxmlformats.org/officeDocument/2006/relationships/table" Target="../tables/table17.xml"/><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3" Type="http://schemas.microsoft.com/office/2007/relationships/slicer" Target="../slicers/slicer13.xml"/><Relationship Id="rId2" Type="http://schemas.openxmlformats.org/officeDocument/2006/relationships/table" Target="../tables/table18.xml"/><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3" Type="http://schemas.microsoft.com/office/2007/relationships/slicer" Target="../slicers/slicer14.xml"/><Relationship Id="rId2" Type="http://schemas.openxmlformats.org/officeDocument/2006/relationships/table" Target="../tables/table19.xml"/><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table" Target="../tables/table4.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5.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table" Target="../tables/table6.x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table" Target="../tables/table7.xml"/><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7.xml"/><Relationship Id="rId1" Type="http://schemas.openxmlformats.org/officeDocument/2006/relationships/printerSettings" Target="../printerSettings/printerSettings3.bin"/><Relationship Id="rId4" Type="http://schemas.microsoft.com/office/2007/relationships/slicer" Target="../slicers/slicer4.xml"/></Relationships>
</file>

<file path=xl/worksheets/_rels/sheet9.xml.rels><?xml version="1.0" encoding="UTF-8" standalone="yes"?>
<Relationships xmlns="http://schemas.openxmlformats.org/package/2006/relationships"><Relationship Id="rId3" Type="http://schemas.microsoft.com/office/2007/relationships/slicer" Target="../slicers/slicer5.xml"/><Relationship Id="rId2" Type="http://schemas.openxmlformats.org/officeDocument/2006/relationships/table" Target="../tables/table9.xml"/><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Q13"/>
  <sheetViews>
    <sheetView workbookViewId="0">
      <selection activeCell="G25" sqref="G25"/>
    </sheetView>
  </sheetViews>
  <sheetFormatPr defaultRowHeight="15" x14ac:dyDescent="0.25"/>
  <cols>
    <col min="1" max="1" width="3.85546875" customWidth="1"/>
    <col min="3" max="3" width="38.28515625" bestFit="1" customWidth="1"/>
    <col min="6" max="6" width="21.85546875" bestFit="1" customWidth="1"/>
    <col min="7" max="7" width="23" bestFit="1" customWidth="1"/>
    <col min="9" max="9" width="20.42578125" bestFit="1" customWidth="1"/>
    <col min="10" max="10" width="28.42578125" bestFit="1" customWidth="1"/>
    <col min="13" max="13" width="20.42578125" bestFit="1" customWidth="1"/>
    <col min="14" max="14" width="24" bestFit="1" customWidth="1"/>
    <col min="16" max="16" width="17.42578125" bestFit="1" customWidth="1"/>
    <col min="17" max="17" width="25" bestFit="1" customWidth="1"/>
  </cols>
  <sheetData>
    <row r="2" spans="3:17" x14ac:dyDescent="0.25">
      <c r="C2" t="s">
        <v>329</v>
      </c>
      <c r="F2" s="25" t="s">
        <v>418</v>
      </c>
      <c r="G2" t="s">
        <v>420</v>
      </c>
      <c r="I2" s="25" t="s">
        <v>418</v>
      </c>
      <c r="J2" t="s">
        <v>421</v>
      </c>
      <c r="M2" s="25" t="s">
        <v>418</v>
      </c>
      <c r="N2" t="s">
        <v>422</v>
      </c>
      <c r="P2" s="25" t="s">
        <v>418</v>
      </c>
      <c r="Q2" t="s">
        <v>426</v>
      </c>
    </row>
    <row r="3" spans="3:17" ht="15.75" thickBot="1" x14ac:dyDescent="0.3">
      <c r="C3" s="3">
        <v>43277.680998483796</v>
      </c>
      <c r="F3" s="26" t="s">
        <v>197</v>
      </c>
      <c r="G3" s="2">
        <v>32</v>
      </c>
      <c r="I3" s="26" t="s">
        <v>197</v>
      </c>
      <c r="J3" s="2">
        <v>9</v>
      </c>
      <c r="M3" s="26" t="s">
        <v>204</v>
      </c>
      <c r="N3" s="2">
        <v>5</v>
      </c>
      <c r="P3" s="26" t="s">
        <v>425</v>
      </c>
      <c r="Q3" s="2">
        <v>7</v>
      </c>
    </row>
    <row r="4" spans="3:17" ht="15.75" thickTop="1" x14ac:dyDescent="0.25">
      <c r="C4" s="5" t="str">
        <f>"Last metadata refresh: " &amp; TEXT(RefreshedTbl[Refreshed Time],"m/d/yyyy h:mm AM/PM")</f>
        <v>Last metadata refresh: 6/26/2018 4:20 PM</v>
      </c>
      <c r="F4" s="26" t="s">
        <v>196</v>
      </c>
      <c r="G4" s="2">
        <v>26</v>
      </c>
      <c r="I4" s="26" t="s">
        <v>196</v>
      </c>
      <c r="J4" s="2">
        <v>8</v>
      </c>
      <c r="M4" s="26" t="s">
        <v>91</v>
      </c>
      <c r="N4" s="2">
        <v>8</v>
      </c>
      <c r="P4" s="26" t="s">
        <v>424</v>
      </c>
      <c r="Q4" s="2">
        <v>36</v>
      </c>
    </row>
    <row r="5" spans="3:17" x14ac:dyDescent="0.25">
      <c r="F5" s="26" t="s">
        <v>274</v>
      </c>
      <c r="G5" s="2">
        <v>12</v>
      </c>
      <c r="I5" s="26" t="s">
        <v>274</v>
      </c>
      <c r="J5" s="2">
        <v>3</v>
      </c>
      <c r="M5" s="26" t="s">
        <v>274</v>
      </c>
      <c r="N5" s="2">
        <v>11</v>
      </c>
      <c r="P5" s="26" t="s">
        <v>428</v>
      </c>
      <c r="Q5" s="2">
        <v>11</v>
      </c>
    </row>
    <row r="6" spans="3:17" x14ac:dyDescent="0.25">
      <c r="F6" s="26" t="s">
        <v>203</v>
      </c>
      <c r="G6" s="2">
        <v>8</v>
      </c>
      <c r="I6" s="26" t="s">
        <v>204</v>
      </c>
      <c r="J6" s="2">
        <v>1</v>
      </c>
      <c r="M6" s="26" t="s">
        <v>196</v>
      </c>
      <c r="N6" s="2">
        <v>16</v>
      </c>
      <c r="P6" s="26" t="s">
        <v>427</v>
      </c>
      <c r="Q6" s="2">
        <v>24</v>
      </c>
    </row>
    <row r="7" spans="3:17" x14ac:dyDescent="0.25">
      <c r="F7" s="26" t="s">
        <v>419</v>
      </c>
      <c r="G7" s="2">
        <v>78</v>
      </c>
      <c r="I7" s="26" t="s">
        <v>8</v>
      </c>
      <c r="J7" s="2">
        <v>1</v>
      </c>
      <c r="M7" s="26" t="s">
        <v>197</v>
      </c>
      <c r="N7" s="2">
        <v>17</v>
      </c>
      <c r="P7" s="26" t="s">
        <v>419</v>
      </c>
      <c r="Q7" s="2">
        <v>78</v>
      </c>
    </row>
    <row r="8" spans="3:17" x14ac:dyDescent="0.25">
      <c r="I8" s="26" t="s">
        <v>198</v>
      </c>
      <c r="J8" s="2">
        <v>1</v>
      </c>
      <c r="M8" s="26" t="s">
        <v>198</v>
      </c>
      <c r="N8" s="2">
        <v>23</v>
      </c>
    </row>
    <row r="9" spans="3:17" x14ac:dyDescent="0.25">
      <c r="I9" s="26" t="s">
        <v>419</v>
      </c>
      <c r="J9" s="2">
        <v>23</v>
      </c>
      <c r="M9" s="26" t="s">
        <v>199</v>
      </c>
      <c r="N9" s="2">
        <v>27</v>
      </c>
    </row>
    <row r="10" spans="3:17" x14ac:dyDescent="0.25">
      <c r="M10" s="26" t="s">
        <v>201</v>
      </c>
      <c r="N10" s="2">
        <v>31</v>
      </c>
    </row>
    <row r="11" spans="3:17" x14ac:dyDescent="0.25">
      <c r="M11" s="26" t="s">
        <v>200</v>
      </c>
      <c r="N11" s="2">
        <v>32</v>
      </c>
    </row>
    <row r="12" spans="3:17" x14ac:dyDescent="0.25">
      <c r="M12" s="26" t="s">
        <v>8</v>
      </c>
      <c r="N12" s="2">
        <v>50</v>
      </c>
    </row>
    <row r="13" spans="3:17" x14ac:dyDescent="0.25">
      <c r="M13" s="26" t="s">
        <v>419</v>
      </c>
      <c r="N13" s="2">
        <v>220</v>
      </c>
    </row>
  </sheetData>
  <pageMargins left="0.7" right="0.7" top="0.75" bottom="0.75" header="0.3" footer="0.3"/>
  <pageSetup orientation="portrait" horizontalDpi="4294967293" verticalDpi="0" r:id="rId5"/>
  <tableParts count="1">
    <tablePart r:id="rId6"/>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5:L26"/>
  <sheetViews>
    <sheetView showGridLines="0" workbookViewId="0"/>
  </sheetViews>
  <sheetFormatPr defaultRowHeight="15" x14ac:dyDescent="0.25"/>
  <cols>
    <col min="2" max="2" width="9.140625" customWidth="1"/>
    <col min="3" max="3" width="6.85546875" customWidth="1"/>
    <col min="4" max="4" width="4.42578125" customWidth="1"/>
    <col min="5" max="5" width="18.7109375" customWidth="1"/>
    <col min="6" max="7" width="17" bestFit="1" customWidth="1"/>
    <col min="8" max="8" width="45.140625" customWidth="1"/>
    <col min="9" max="9" width="21.85546875" bestFit="1" customWidth="1"/>
    <col min="10" max="10" width="8.5703125" bestFit="1" customWidth="1"/>
    <col min="11" max="11" width="11.85546875" bestFit="1" customWidth="1"/>
    <col min="12" max="13" width="16.140625" bestFit="1" customWidth="1"/>
    <col min="14" max="14" width="16.140625" customWidth="1"/>
    <col min="15" max="15" width="7.5703125" bestFit="1" customWidth="1"/>
    <col min="16" max="16" width="19.85546875" bestFit="1" customWidth="1"/>
    <col min="17" max="17" width="8.5703125" bestFit="1" customWidth="1"/>
    <col min="18" max="18" width="11.85546875" bestFit="1" customWidth="1"/>
    <col min="19" max="19" width="16.140625" bestFit="1" customWidth="1"/>
    <col min="20" max="20" width="17" bestFit="1" customWidth="1"/>
    <col min="21" max="21" width="14.140625" bestFit="1" customWidth="1"/>
    <col min="22" max="22" width="15.5703125" bestFit="1" customWidth="1"/>
    <col min="23" max="23" width="29.28515625" bestFit="1" customWidth="1"/>
  </cols>
  <sheetData>
    <row r="5" spans="5:12" x14ac:dyDescent="0.25">
      <c r="E5" t="s">
        <v>331</v>
      </c>
      <c r="F5" t="s">
        <v>20</v>
      </c>
      <c r="G5" t="s">
        <v>311</v>
      </c>
      <c r="H5" t="s">
        <v>313</v>
      </c>
      <c r="I5" t="s">
        <v>312</v>
      </c>
      <c r="J5" t="s">
        <v>314</v>
      </c>
      <c r="K5" t="s">
        <v>315</v>
      </c>
      <c r="L5" t="s">
        <v>3</v>
      </c>
    </row>
    <row r="6" spans="5:12" x14ac:dyDescent="0.25">
      <c r="E6">
        <v>1</v>
      </c>
      <c r="F6" s="2" t="s">
        <v>203</v>
      </c>
      <c r="G6" s="2" t="s">
        <v>600</v>
      </c>
      <c r="H6" s="2" t="s">
        <v>601</v>
      </c>
      <c r="I6" s="2"/>
      <c r="J6">
        <v>2</v>
      </c>
      <c r="K6">
        <v>0</v>
      </c>
      <c r="L6" s="3">
        <v>43276.14216638889</v>
      </c>
    </row>
    <row r="7" spans="5:12" x14ac:dyDescent="0.25">
      <c r="E7">
        <v>2</v>
      </c>
      <c r="F7" s="2" t="s">
        <v>276</v>
      </c>
      <c r="G7" s="2" t="s">
        <v>600</v>
      </c>
      <c r="H7" s="2" t="s">
        <v>602</v>
      </c>
      <c r="I7" s="2"/>
      <c r="J7">
        <v>2</v>
      </c>
      <c r="K7">
        <v>0</v>
      </c>
      <c r="L7" s="3">
        <v>43110.765012037038</v>
      </c>
    </row>
    <row r="8" spans="5:12" x14ac:dyDescent="0.25">
      <c r="E8">
        <v>3</v>
      </c>
      <c r="F8" s="2" t="s">
        <v>277</v>
      </c>
      <c r="G8" s="2" t="s">
        <v>600</v>
      </c>
      <c r="H8" s="2" t="s">
        <v>603</v>
      </c>
      <c r="I8" s="2"/>
      <c r="J8">
        <v>2</v>
      </c>
      <c r="K8">
        <v>0</v>
      </c>
      <c r="L8" s="3">
        <v>43110.765020057872</v>
      </c>
    </row>
    <row r="9" spans="5:12" x14ac:dyDescent="0.25">
      <c r="E9">
        <v>4</v>
      </c>
      <c r="F9" s="2" t="s">
        <v>275</v>
      </c>
      <c r="G9" s="2" t="s">
        <v>600</v>
      </c>
      <c r="H9" s="2" t="s">
        <v>604</v>
      </c>
      <c r="I9" s="2"/>
      <c r="J9">
        <v>2</v>
      </c>
      <c r="K9">
        <v>0</v>
      </c>
      <c r="L9" s="3">
        <v>43110.765003541666</v>
      </c>
    </row>
    <row r="10" spans="5:12" x14ac:dyDescent="0.25">
      <c r="E10">
        <v>5</v>
      </c>
      <c r="F10" s="2" t="s">
        <v>16</v>
      </c>
      <c r="G10" s="2" t="s">
        <v>600</v>
      </c>
      <c r="H10" s="2" t="s">
        <v>605</v>
      </c>
      <c r="I10" s="2"/>
      <c r="J10">
        <v>2</v>
      </c>
      <c r="K10">
        <v>0</v>
      </c>
      <c r="L10" s="3">
        <v>43110.764921296293</v>
      </c>
    </row>
    <row r="11" spans="5:12" x14ac:dyDescent="0.25">
      <c r="E11">
        <v>6</v>
      </c>
      <c r="F11" s="2" t="s">
        <v>201</v>
      </c>
      <c r="G11" s="2" t="s">
        <v>600</v>
      </c>
      <c r="H11" s="2" t="s">
        <v>606</v>
      </c>
      <c r="I11" s="2"/>
      <c r="J11">
        <v>2</v>
      </c>
      <c r="K11">
        <v>0</v>
      </c>
      <c r="L11" s="3">
        <v>43110.764935567131</v>
      </c>
    </row>
    <row r="12" spans="5:12" x14ac:dyDescent="0.25">
      <c r="E12">
        <v>7</v>
      </c>
      <c r="F12" s="2" t="s">
        <v>8</v>
      </c>
      <c r="G12" s="2" t="s">
        <v>600</v>
      </c>
      <c r="H12" s="2" t="s">
        <v>607</v>
      </c>
      <c r="I12" s="2"/>
      <c r="J12">
        <v>2</v>
      </c>
      <c r="K12">
        <v>0</v>
      </c>
      <c r="L12" s="3">
        <v>43110.764949999997</v>
      </c>
    </row>
    <row r="13" spans="5:12" x14ac:dyDescent="0.25">
      <c r="E13">
        <v>8</v>
      </c>
      <c r="F13" s="2" t="s">
        <v>200</v>
      </c>
      <c r="G13" s="2" t="s">
        <v>600</v>
      </c>
      <c r="H13" s="2" t="s">
        <v>608</v>
      </c>
      <c r="I13" s="2"/>
      <c r="J13">
        <v>2</v>
      </c>
      <c r="K13">
        <v>3</v>
      </c>
      <c r="L13" s="3">
        <v>43110.764966273149</v>
      </c>
    </row>
    <row r="14" spans="5:12" x14ac:dyDescent="0.25">
      <c r="E14">
        <v>9</v>
      </c>
      <c r="F14" s="2" t="s">
        <v>196</v>
      </c>
      <c r="G14" s="2" t="s">
        <v>609</v>
      </c>
      <c r="H14" s="2" t="s">
        <v>610</v>
      </c>
      <c r="I14" s="2"/>
      <c r="J14">
        <v>2</v>
      </c>
      <c r="K14">
        <v>3</v>
      </c>
      <c r="L14" s="3">
        <v>43184.735412731483</v>
      </c>
    </row>
    <row r="15" spans="5:12" x14ac:dyDescent="0.25">
      <c r="E15">
        <v>10</v>
      </c>
      <c r="F15" s="2" t="s">
        <v>196</v>
      </c>
      <c r="G15" s="2" t="s">
        <v>611</v>
      </c>
      <c r="H15" s="2" t="s">
        <v>612</v>
      </c>
      <c r="I15" s="2"/>
      <c r="J15">
        <v>0</v>
      </c>
      <c r="K15">
        <v>3</v>
      </c>
      <c r="L15" s="3">
        <v>43184.735416701391</v>
      </c>
    </row>
    <row r="16" spans="5:12" x14ac:dyDescent="0.25">
      <c r="E16">
        <v>11</v>
      </c>
      <c r="F16" s="2" t="s">
        <v>196</v>
      </c>
      <c r="G16" s="2" t="s">
        <v>613</v>
      </c>
      <c r="H16" s="2" t="s">
        <v>614</v>
      </c>
      <c r="I16" s="2"/>
      <c r="J16">
        <v>0</v>
      </c>
      <c r="K16">
        <v>3</v>
      </c>
      <c r="L16" s="3">
        <v>43184.735419050929</v>
      </c>
    </row>
    <row r="17" spans="5:12" x14ac:dyDescent="0.25">
      <c r="E17">
        <v>12</v>
      </c>
      <c r="F17" s="2" t="s">
        <v>196</v>
      </c>
      <c r="G17" s="2" t="s">
        <v>615</v>
      </c>
      <c r="H17" s="2" t="s">
        <v>616</v>
      </c>
      <c r="I17" s="2"/>
      <c r="J17">
        <v>0</v>
      </c>
      <c r="K17">
        <v>3</v>
      </c>
      <c r="L17" s="3">
        <v>43184.735417430558</v>
      </c>
    </row>
    <row r="18" spans="5:12" x14ac:dyDescent="0.25">
      <c r="E18">
        <v>13</v>
      </c>
      <c r="F18" s="2" t="s">
        <v>198</v>
      </c>
      <c r="G18" s="2" t="s">
        <v>600</v>
      </c>
      <c r="H18" s="2" t="s">
        <v>617</v>
      </c>
      <c r="I18" s="2"/>
      <c r="J18">
        <v>2</v>
      </c>
      <c r="K18">
        <v>0</v>
      </c>
      <c r="L18" s="3">
        <v>43239.77076126157</v>
      </c>
    </row>
    <row r="19" spans="5:12" x14ac:dyDescent="0.25">
      <c r="E19">
        <v>14</v>
      </c>
      <c r="F19" s="2" t="s">
        <v>91</v>
      </c>
      <c r="G19" s="2" t="s">
        <v>600</v>
      </c>
      <c r="H19" s="2" t="s">
        <v>618</v>
      </c>
      <c r="I19" s="2"/>
      <c r="J19">
        <v>2</v>
      </c>
      <c r="K19">
        <v>0</v>
      </c>
      <c r="L19" s="3">
        <v>43202.876880902775</v>
      </c>
    </row>
    <row r="20" spans="5:12" x14ac:dyDescent="0.25">
      <c r="E20">
        <v>15</v>
      </c>
      <c r="F20" s="2" t="s">
        <v>199</v>
      </c>
      <c r="G20" s="2" t="s">
        <v>600</v>
      </c>
      <c r="H20" s="2" t="s">
        <v>619</v>
      </c>
      <c r="I20" s="2"/>
      <c r="J20">
        <v>2</v>
      </c>
      <c r="K20">
        <v>0</v>
      </c>
      <c r="L20" s="3">
        <v>43275.682788611113</v>
      </c>
    </row>
    <row r="21" spans="5:12" x14ac:dyDescent="0.25">
      <c r="E21">
        <v>16</v>
      </c>
      <c r="F21" s="2" t="s">
        <v>197</v>
      </c>
      <c r="G21" s="2" t="s">
        <v>620</v>
      </c>
      <c r="H21" s="2" t="s">
        <v>621</v>
      </c>
      <c r="I21" s="2"/>
      <c r="J21">
        <v>2</v>
      </c>
      <c r="K21">
        <v>3</v>
      </c>
      <c r="L21" s="3">
        <v>43184.736041620374</v>
      </c>
    </row>
    <row r="22" spans="5:12" x14ac:dyDescent="0.25">
      <c r="E22">
        <v>17</v>
      </c>
      <c r="F22" s="2" t="s">
        <v>197</v>
      </c>
      <c r="G22" s="2" t="s">
        <v>622</v>
      </c>
      <c r="H22" s="2" t="s">
        <v>623</v>
      </c>
      <c r="I22" s="2"/>
      <c r="J22">
        <v>0</v>
      </c>
      <c r="K22">
        <v>3</v>
      </c>
      <c r="L22" s="3">
        <v>43184.736046296297</v>
      </c>
    </row>
    <row r="23" spans="5:12" x14ac:dyDescent="0.25">
      <c r="E23">
        <v>18</v>
      </c>
      <c r="F23" s="2" t="s">
        <v>197</v>
      </c>
      <c r="G23" s="2" t="s">
        <v>624</v>
      </c>
      <c r="H23" s="2" t="s">
        <v>625</v>
      </c>
      <c r="I23" s="2"/>
      <c r="J23">
        <v>0</v>
      </c>
      <c r="K23">
        <v>3</v>
      </c>
      <c r="L23" s="3">
        <v>43184.736048101855</v>
      </c>
    </row>
    <row r="24" spans="5:12" x14ac:dyDescent="0.25">
      <c r="E24">
        <v>19</v>
      </c>
      <c r="F24" s="2" t="s">
        <v>197</v>
      </c>
      <c r="G24" s="2" t="s">
        <v>626</v>
      </c>
      <c r="H24" s="2" t="s">
        <v>627</v>
      </c>
      <c r="I24" s="2"/>
      <c r="J24">
        <v>0</v>
      </c>
      <c r="K24">
        <v>3</v>
      </c>
      <c r="L24" s="3">
        <v>43184.736046296297</v>
      </c>
    </row>
    <row r="25" spans="5:12" x14ac:dyDescent="0.25">
      <c r="E25">
        <v>20</v>
      </c>
      <c r="F25" s="2" t="s">
        <v>204</v>
      </c>
      <c r="G25" s="2" t="s">
        <v>600</v>
      </c>
      <c r="H25" s="2" t="s">
        <v>628</v>
      </c>
      <c r="I25" s="2"/>
      <c r="J25">
        <v>2</v>
      </c>
      <c r="K25">
        <v>0</v>
      </c>
      <c r="L25" s="3">
        <v>43180.596083796299</v>
      </c>
    </row>
    <row r="26" spans="5:12" x14ac:dyDescent="0.25">
      <c r="E26">
        <v>21</v>
      </c>
      <c r="F26" s="2" t="s">
        <v>274</v>
      </c>
      <c r="G26" s="2" t="s">
        <v>600</v>
      </c>
      <c r="H26" s="2" t="s">
        <v>629</v>
      </c>
      <c r="I26" s="2"/>
      <c r="J26">
        <v>2</v>
      </c>
      <c r="K26">
        <v>0</v>
      </c>
      <c r="L26" s="3">
        <v>43114.661105624997</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I13"/>
  <sheetViews>
    <sheetView showGridLines="0" workbookViewId="0">
      <selection activeCell="E23" sqref="E23"/>
    </sheetView>
  </sheetViews>
  <sheetFormatPr defaultRowHeight="15" x14ac:dyDescent="0.25"/>
  <cols>
    <col min="4" max="4" width="27.28515625" bestFit="1" customWidth="1"/>
    <col min="5" max="5" width="44.42578125" customWidth="1"/>
    <col min="6" max="6" width="52.85546875" customWidth="1"/>
    <col min="7" max="8" width="18.42578125" bestFit="1" customWidth="1"/>
    <col min="9" max="9" width="16.140625" customWidth="1"/>
    <col min="10" max="10" width="18.42578125" bestFit="1" customWidth="1"/>
    <col min="11" max="11" width="15.42578125" bestFit="1" customWidth="1"/>
    <col min="12" max="12" width="16.140625" bestFit="1" customWidth="1"/>
    <col min="13" max="13" width="15.42578125" bestFit="1" customWidth="1"/>
    <col min="14" max="14" width="16.140625" bestFit="1" customWidth="1"/>
    <col min="15" max="15" width="15.42578125" bestFit="1" customWidth="1"/>
    <col min="16" max="16" width="16.140625" bestFit="1" customWidth="1"/>
    <col min="17" max="17" width="15.42578125" bestFit="1" customWidth="1"/>
    <col min="18" max="18" width="16.140625" bestFit="1" customWidth="1"/>
    <col min="19" max="19" width="15.42578125" bestFit="1" customWidth="1"/>
    <col min="20" max="20" width="11.5703125" bestFit="1" customWidth="1"/>
    <col min="21" max="21" width="29.42578125" bestFit="1" customWidth="1"/>
    <col min="22" max="22" width="17.7109375" bestFit="1" customWidth="1"/>
    <col min="23" max="23" width="14.7109375" bestFit="1" customWidth="1"/>
  </cols>
  <sheetData>
    <row r="4" spans="4:9" ht="9" customHeight="1" x14ac:dyDescent="0.25"/>
    <row r="5" spans="4:9" x14ac:dyDescent="0.25">
      <c r="D5" t="s">
        <v>340</v>
      </c>
      <c r="E5" t="s">
        <v>326</v>
      </c>
      <c r="F5" t="s">
        <v>328</v>
      </c>
      <c r="G5" t="s">
        <v>327</v>
      </c>
      <c r="H5" t="s">
        <v>318</v>
      </c>
      <c r="I5" t="s">
        <v>3</v>
      </c>
    </row>
    <row r="6" spans="4:9" x14ac:dyDescent="0.25">
      <c r="D6">
        <v>1</v>
      </c>
      <c r="E6" s="2" t="s">
        <v>577</v>
      </c>
      <c r="F6" s="2" t="s">
        <v>630</v>
      </c>
      <c r="G6" s="2" t="s">
        <v>579</v>
      </c>
      <c r="H6" s="2" t="s">
        <v>631</v>
      </c>
      <c r="I6" s="3">
        <v>43275.553287187497</v>
      </c>
    </row>
    <row r="7" spans="4:9" x14ac:dyDescent="0.25">
      <c r="D7">
        <v>2</v>
      </c>
      <c r="E7" s="2" t="s">
        <v>593</v>
      </c>
      <c r="F7" s="2" t="s">
        <v>632</v>
      </c>
      <c r="G7" s="2" t="s">
        <v>594</v>
      </c>
      <c r="H7" s="2" t="s">
        <v>631</v>
      </c>
      <c r="I7" s="3">
        <v>43275.553287187497</v>
      </c>
    </row>
    <row r="8" spans="4:9" x14ac:dyDescent="0.25">
      <c r="D8">
        <v>3</v>
      </c>
      <c r="E8" s="2" t="s">
        <v>593</v>
      </c>
      <c r="F8" s="2" t="s">
        <v>633</v>
      </c>
      <c r="G8" s="2" t="s">
        <v>594</v>
      </c>
      <c r="H8" s="2" t="s">
        <v>631</v>
      </c>
      <c r="I8" s="3">
        <v>43275.553287187497</v>
      </c>
    </row>
    <row r="9" spans="4:9" x14ac:dyDescent="0.25">
      <c r="D9">
        <v>4</v>
      </c>
      <c r="E9" s="2" t="s">
        <v>587</v>
      </c>
      <c r="F9" s="2" t="s">
        <v>634</v>
      </c>
      <c r="G9" s="2" t="s">
        <v>588</v>
      </c>
      <c r="H9" s="2" t="s">
        <v>631</v>
      </c>
      <c r="I9" s="3">
        <v>43268.031007673613</v>
      </c>
    </row>
    <row r="10" spans="4:9" x14ac:dyDescent="0.25">
      <c r="D10">
        <v>5</v>
      </c>
      <c r="E10" s="2" t="s">
        <v>591</v>
      </c>
      <c r="F10" s="2" t="s">
        <v>635</v>
      </c>
      <c r="G10" s="2" t="s">
        <v>592</v>
      </c>
      <c r="H10" s="2" t="s">
        <v>631</v>
      </c>
      <c r="I10" s="3">
        <v>43274.920220520835</v>
      </c>
    </row>
    <row r="11" spans="4:9" x14ac:dyDescent="0.25">
      <c r="D11">
        <v>6</v>
      </c>
      <c r="E11" s="2" t="s">
        <v>585</v>
      </c>
      <c r="F11" s="2" t="s">
        <v>636</v>
      </c>
      <c r="G11" s="2" t="s">
        <v>586</v>
      </c>
      <c r="H11" s="2" t="s">
        <v>631</v>
      </c>
      <c r="I11" s="3">
        <v>43274.920220520835</v>
      </c>
    </row>
    <row r="12" spans="4:9" x14ac:dyDescent="0.25">
      <c r="D12">
        <v>7</v>
      </c>
      <c r="E12" s="2" t="s">
        <v>589</v>
      </c>
      <c r="F12" s="2" t="s">
        <v>637</v>
      </c>
      <c r="G12" s="2" t="s">
        <v>590</v>
      </c>
      <c r="H12" s="2" t="s">
        <v>631</v>
      </c>
      <c r="I12" s="3">
        <v>43274.920220520835</v>
      </c>
    </row>
    <row r="13" spans="4:9" x14ac:dyDescent="0.25">
      <c r="D13">
        <v>8</v>
      </c>
      <c r="E13" s="2" t="s">
        <v>582</v>
      </c>
      <c r="F13" s="2" t="s">
        <v>638</v>
      </c>
      <c r="G13" s="2" t="s">
        <v>584</v>
      </c>
      <c r="H13" s="2" t="s">
        <v>631</v>
      </c>
      <c r="I13" s="3">
        <v>43275.553287187497</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5:I15"/>
  <sheetViews>
    <sheetView showGridLines="0" topLeftCell="A16" workbookViewId="0">
      <selection activeCell="H23" sqref="H23"/>
    </sheetView>
  </sheetViews>
  <sheetFormatPr defaultRowHeight="15" x14ac:dyDescent="0.25"/>
  <cols>
    <col min="3" max="3" width="10.42578125" customWidth="1"/>
    <col min="4" max="4" width="26.5703125" bestFit="1" customWidth="1"/>
    <col min="5" max="5" width="23.28515625" bestFit="1" customWidth="1"/>
    <col min="6" max="6" width="20.42578125" bestFit="1" customWidth="1"/>
    <col min="7" max="7" width="28" bestFit="1" customWidth="1"/>
    <col min="8" max="8" width="52.42578125" customWidth="1"/>
    <col min="9" max="10" width="16.140625" bestFit="1" customWidth="1"/>
    <col min="11" max="11" width="7.85546875" bestFit="1" customWidth="1"/>
    <col min="12" max="12" width="22" bestFit="1" customWidth="1"/>
    <col min="13" max="13" width="16.140625" bestFit="1" customWidth="1"/>
    <col min="14" max="14" width="7.85546875" bestFit="1" customWidth="1"/>
    <col min="15" max="15" width="15.5703125" customWidth="1"/>
    <col min="16" max="17" width="22" bestFit="1" customWidth="1"/>
  </cols>
  <sheetData>
    <row r="5" spans="4:9" x14ac:dyDescent="0.25">
      <c r="D5" t="s">
        <v>338</v>
      </c>
      <c r="E5" t="s">
        <v>326</v>
      </c>
      <c r="F5" t="s">
        <v>20</v>
      </c>
      <c r="G5" t="s">
        <v>305</v>
      </c>
      <c r="H5" t="s">
        <v>306</v>
      </c>
      <c r="I5" t="s">
        <v>3</v>
      </c>
    </row>
    <row r="6" spans="4:9" x14ac:dyDescent="0.25">
      <c r="D6">
        <v>1</v>
      </c>
      <c r="E6" s="2" t="s">
        <v>593</v>
      </c>
      <c r="F6" s="2" t="s">
        <v>204</v>
      </c>
      <c r="G6" s="2" t="s">
        <v>308</v>
      </c>
      <c r="H6" s="2" t="s">
        <v>639</v>
      </c>
      <c r="I6" s="3">
        <v>43268.099154317133</v>
      </c>
    </row>
    <row r="7" spans="4:9" x14ac:dyDescent="0.25">
      <c r="D7">
        <v>2</v>
      </c>
      <c r="E7" s="2" t="s">
        <v>591</v>
      </c>
      <c r="F7" s="2" t="s">
        <v>197</v>
      </c>
      <c r="G7" s="2" t="s">
        <v>307</v>
      </c>
      <c r="H7" s="2"/>
      <c r="I7" s="3">
        <v>43268.105205474538</v>
      </c>
    </row>
    <row r="8" spans="4:9" x14ac:dyDescent="0.25">
      <c r="D8">
        <v>3</v>
      </c>
      <c r="E8" s="2" t="s">
        <v>591</v>
      </c>
      <c r="F8" s="2" t="s">
        <v>200</v>
      </c>
      <c r="G8" s="2" t="s">
        <v>307</v>
      </c>
      <c r="H8" s="2" t="s">
        <v>640</v>
      </c>
      <c r="I8" s="3">
        <v>43268.099154317133</v>
      </c>
    </row>
    <row r="9" spans="4:9" x14ac:dyDescent="0.25">
      <c r="D9">
        <v>4</v>
      </c>
      <c r="E9" s="2" t="s">
        <v>591</v>
      </c>
      <c r="F9" s="2" t="s">
        <v>199</v>
      </c>
      <c r="G9" s="2" t="s">
        <v>307</v>
      </c>
      <c r="H9" s="2" t="s">
        <v>640</v>
      </c>
      <c r="I9" s="3">
        <v>43268.099154317133</v>
      </c>
    </row>
    <row r="10" spans="4:9" x14ac:dyDescent="0.25">
      <c r="D10">
        <v>5</v>
      </c>
      <c r="E10" s="2" t="s">
        <v>591</v>
      </c>
      <c r="F10" s="2" t="s">
        <v>274</v>
      </c>
      <c r="G10" s="2" t="s">
        <v>308</v>
      </c>
      <c r="H10" s="2"/>
      <c r="I10" s="3">
        <v>43268.099154317133</v>
      </c>
    </row>
    <row r="11" spans="4:9" x14ac:dyDescent="0.25">
      <c r="D11">
        <v>6</v>
      </c>
      <c r="E11" s="2" t="s">
        <v>595</v>
      </c>
      <c r="F11" s="2" t="s">
        <v>204</v>
      </c>
      <c r="G11" s="2" t="s">
        <v>308</v>
      </c>
      <c r="H11" s="2" t="s">
        <v>641</v>
      </c>
      <c r="I11" s="3">
        <v>43268.099154317133</v>
      </c>
    </row>
    <row r="12" spans="4:9" x14ac:dyDescent="0.25">
      <c r="D12">
        <v>7</v>
      </c>
      <c r="E12" s="2" t="s">
        <v>585</v>
      </c>
      <c r="F12" s="2" t="s">
        <v>204</v>
      </c>
      <c r="G12" s="2" t="s">
        <v>308</v>
      </c>
      <c r="H12" s="2" t="s">
        <v>642</v>
      </c>
      <c r="I12" s="3">
        <v>43268.099154317133</v>
      </c>
    </row>
    <row r="13" spans="4:9" x14ac:dyDescent="0.25">
      <c r="D13">
        <v>8</v>
      </c>
      <c r="E13" s="2" t="s">
        <v>589</v>
      </c>
      <c r="F13" s="2" t="s">
        <v>274</v>
      </c>
      <c r="G13" s="2" t="s">
        <v>308</v>
      </c>
      <c r="H13" s="2"/>
      <c r="I13" s="3">
        <v>43268.099154317133</v>
      </c>
    </row>
    <row r="14" spans="4:9" x14ac:dyDescent="0.25">
      <c r="D14">
        <v>9</v>
      </c>
      <c r="E14" s="2" t="s">
        <v>589</v>
      </c>
      <c r="F14" s="2" t="s">
        <v>196</v>
      </c>
      <c r="G14" s="2" t="s">
        <v>307</v>
      </c>
      <c r="H14" s="2"/>
      <c r="I14" s="3">
        <v>43268.105205474538</v>
      </c>
    </row>
    <row r="15" spans="4:9" x14ac:dyDescent="0.25">
      <c r="D15">
        <v>10</v>
      </c>
      <c r="E15" s="2" t="s">
        <v>589</v>
      </c>
      <c r="F15" s="2" t="s">
        <v>201</v>
      </c>
      <c r="G15" s="2" t="s">
        <v>307</v>
      </c>
      <c r="H15" s="2" t="s">
        <v>640</v>
      </c>
      <c r="I15" s="3">
        <v>43268.099154317133</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P7"/>
  <sheetViews>
    <sheetView showGridLines="0" workbookViewId="0"/>
  </sheetViews>
  <sheetFormatPr defaultRowHeight="15" x14ac:dyDescent="0.25"/>
  <cols>
    <col min="3" max="3" width="21.7109375" bestFit="1" customWidth="1"/>
    <col min="4" max="4" width="22.42578125" bestFit="1" customWidth="1"/>
    <col min="5" max="5" width="18.5703125" bestFit="1" customWidth="1"/>
    <col min="6" max="6" width="19.140625" bestFit="1" customWidth="1"/>
    <col min="7" max="7" width="22.28515625" bestFit="1" customWidth="1"/>
    <col min="8" max="8" width="18.7109375" bestFit="1" customWidth="1"/>
    <col min="9" max="9" width="11" bestFit="1" customWidth="1"/>
    <col min="10" max="10" width="10.7109375" bestFit="1" customWidth="1"/>
    <col min="11" max="11" width="10.85546875" bestFit="1" customWidth="1"/>
    <col min="12" max="12" width="16.5703125" bestFit="1" customWidth="1"/>
    <col min="13" max="13" width="81.140625" bestFit="1" customWidth="1"/>
    <col min="14" max="14" width="10.28515625" bestFit="1" customWidth="1"/>
    <col min="15" max="15" width="81.140625" bestFit="1" customWidth="1"/>
    <col min="16" max="16" width="55.42578125" bestFit="1" customWidth="1"/>
    <col min="17" max="17" width="7.5703125" bestFit="1" customWidth="1"/>
    <col min="18" max="18" width="18.7109375" bestFit="1" customWidth="1"/>
    <col min="19" max="19" width="21.85546875" bestFit="1" customWidth="1"/>
    <col min="20" max="20" width="10.42578125" bestFit="1" customWidth="1"/>
    <col min="21" max="21" width="11.7109375" bestFit="1" customWidth="1"/>
    <col min="22" max="22" width="18.28515625" bestFit="1" customWidth="1"/>
    <col min="23" max="23" width="11" bestFit="1" customWidth="1"/>
    <col min="24" max="24" width="10.7109375" bestFit="1" customWidth="1"/>
    <col min="25" max="25" width="10.85546875" bestFit="1" customWidth="1"/>
    <col min="26" max="26" width="16.140625" bestFit="1" customWidth="1"/>
    <col min="27" max="27" width="81.140625" bestFit="1" customWidth="1"/>
    <col min="28" max="28" width="10.28515625" bestFit="1" customWidth="1"/>
    <col min="29" max="29" width="81.140625" bestFit="1" customWidth="1"/>
    <col min="30" max="30" width="55.42578125" bestFit="1" customWidth="1"/>
    <col min="31" max="31" width="17.140625" bestFit="1" customWidth="1"/>
    <col min="32" max="32" width="18" bestFit="1" customWidth="1"/>
    <col min="33" max="33" width="14.5703125" bestFit="1" customWidth="1"/>
    <col min="34" max="34" width="12.5703125" bestFit="1" customWidth="1"/>
    <col min="35" max="35" width="10.42578125" bestFit="1" customWidth="1"/>
    <col min="36" max="36" width="7.42578125" bestFit="1" customWidth="1"/>
    <col min="37" max="37" width="10.42578125" bestFit="1" customWidth="1"/>
    <col min="38" max="38" width="7.42578125" bestFit="1" customWidth="1"/>
    <col min="39" max="39" width="11.28515625" bestFit="1" customWidth="1"/>
    <col min="40" max="40" width="11.5703125" bestFit="1" customWidth="1"/>
    <col min="41" max="41" width="19.5703125" bestFit="1" customWidth="1"/>
    <col min="42" max="42" width="15" bestFit="1" customWidth="1"/>
    <col min="43" max="43" width="15.85546875" bestFit="1" customWidth="1"/>
    <col min="44" max="44" width="14.42578125" bestFit="1" customWidth="1"/>
    <col min="45" max="45" width="17.85546875" bestFit="1" customWidth="1"/>
    <col min="46" max="46" width="7.140625" bestFit="1" customWidth="1"/>
    <col min="47" max="47" width="37.42578125" bestFit="1" customWidth="1"/>
    <col min="48" max="48" width="16.42578125" bestFit="1" customWidth="1"/>
    <col min="49" max="49" width="12.140625" bestFit="1" customWidth="1"/>
    <col min="50" max="50" width="14" bestFit="1" customWidth="1"/>
    <col min="51" max="51" width="17.85546875" bestFit="1" customWidth="1"/>
    <col min="52" max="52" width="16.85546875" bestFit="1" customWidth="1"/>
    <col min="53" max="53" width="20.85546875" bestFit="1" customWidth="1"/>
    <col min="54" max="54" width="14.7109375" bestFit="1" customWidth="1"/>
    <col min="55" max="55" width="22.7109375" bestFit="1" customWidth="1"/>
    <col min="56" max="56" width="15.7109375" bestFit="1" customWidth="1"/>
    <col min="57" max="57" width="13.140625" bestFit="1" customWidth="1"/>
    <col min="58" max="58" width="17.85546875" bestFit="1" customWidth="1"/>
    <col min="59" max="59" width="15.42578125" bestFit="1" customWidth="1"/>
    <col min="60" max="60" width="14.5703125" bestFit="1" customWidth="1"/>
    <col min="61" max="61" width="20" bestFit="1" customWidth="1"/>
    <col min="62" max="62" width="14.42578125" bestFit="1" customWidth="1"/>
    <col min="63" max="63" width="14.140625" bestFit="1" customWidth="1"/>
  </cols>
  <sheetData>
    <row r="5" spans="3:16" x14ac:dyDescent="0.25">
      <c r="C5" t="s">
        <v>369</v>
      </c>
      <c r="D5" t="s">
        <v>370</v>
      </c>
      <c r="E5" t="s">
        <v>371</v>
      </c>
      <c r="F5" t="s">
        <v>372</v>
      </c>
      <c r="G5" t="s">
        <v>373</v>
      </c>
      <c r="H5" t="s">
        <v>374</v>
      </c>
      <c r="I5" t="s">
        <v>21</v>
      </c>
      <c r="J5" t="s">
        <v>22</v>
      </c>
      <c r="K5" t="s">
        <v>23</v>
      </c>
      <c r="L5" t="s">
        <v>375</v>
      </c>
      <c r="M5" t="s">
        <v>376</v>
      </c>
      <c r="N5" t="s">
        <v>24</v>
      </c>
      <c r="O5" t="s">
        <v>377</v>
      </c>
      <c r="P5" t="s">
        <v>378</v>
      </c>
    </row>
    <row r="6" spans="3:16" x14ac:dyDescent="0.25">
      <c r="C6">
        <v>1</v>
      </c>
      <c r="D6" t="s">
        <v>643</v>
      </c>
      <c r="E6">
        <v>2</v>
      </c>
      <c r="G6">
        <v>1</v>
      </c>
      <c r="H6">
        <v>10</v>
      </c>
      <c r="I6">
        <v>1</v>
      </c>
      <c r="J6">
        <v>0</v>
      </c>
      <c r="K6" s="2"/>
      <c r="L6" s="3">
        <v>43276.873073958333</v>
      </c>
      <c r="M6" t="s">
        <v>644</v>
      </c>
      <c r="N6" s="2"/>
      <c r="O6" t="s">
        <v>645</v>
      </c>
    </row>
    <row r="7" spans="3:16" x14ac:dyDescent="0.25">
      <c r="C7">
        <v>2</v>
      </c>
      <c r="D7" t="s">
        <v>646</v>
      </c>
      <c r="E7">
        <v>2</v>
      </c>
      <c r="G7">
        <v>1</v>
      </c>
      <c r="H7">
        <v>10</v>
      </c>
      <c r="I7">
        <v>1</v>
      </c>
      <c r="J7">
        <v>0</v>
      </c>
      <c r="K7" s="2"/>
      <c r="L7" s="3">
        <v>43276.873074456016</v>
      </c>
      <c r="M7" t="s">
        <v>647</v>
      </c>
      <c r="N7" s="2"/>
      <c r="O7" t="s">
        <v>648</v>
      </c>
      <c r="P7" t="s">
        <v>649</v>
      </c>
    </row>
  </sheetData>
  <pageMargins left="0.7" right="0.7" top="0.75" bottom="0.75" header="0.3" footer="0.3"/>
  <drawing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5:H82"/>
  <sheetViews>
    <sheetView showGridLines="0" workbookViewId="0"/>
  </sheetViews>
  <sheetFormatPr defaultRowHeight="15" x14ac:dyDescent="0.25"/>
  <cols>
    <col min="4" max="4" width="30.28515625" bestFit="1" customWidth="1"/>
    <col min="5" max="5" width="13.7109375" bestFit="1" customWidth="1"/>
    <col min="6" max="6" width="30.5703125" bestFit="1" customWidth="1"/>
    <col min="7" max="7" width="20.42578125" bestFit="1" customWidth="1"/>
    <col min="8" max="8" width="16.140625" bestFit="1" customWidth="1"/>
    <col min="9" max="9" width="7" bestFit="1" customWidth="1"/>
    <col min="10" max="10" width="20.7109375" bestFit="1" customWidth="1"/>
    <col min="11" max="11" width="13" bestFit="1" customWidth="1"/>
    <col min="12" max="12" width="16.140625" bestFit="1" customWidth="1"/>
  </cols>
  <sheetData>
    <row r="5" spans="4:8" x14ac:dyDescent="0.25">
      <c r="D5" t="s">
        <v>336</v>
      </c>
      <c r="E5" t="s">
        <v>310</v>
      </c>
      <c r="F5" t="s">
        <v>265</v>
      </c>
      <c r="G5" t="s">
        <v>20</v>
      </c>
      <c r="H5" t="s">
        <v>3</v>
      </c>
    </row>
    <row r="6" spans="4:8" x14ac:dyDescent="0.25">
      <c r="D6">
        <v>1</v>
      </c>
      <c r="E6" s="2" t="s">
        <v>650</v>
      </c>
      <c r="F6" s="2" t="s">
        <v>237</v>
      </c>
      <c r="G6" s="2" t="s">
        <v>196</v>
      </c>
      <c r="H6" s="3">
        <v>43268.031007708334</v>
      </c>
    </row>
    <row r="7" spans="4:8" x14ac:dyDescent="0.25">
      <c r="D7">
        <v>2</v>
      </c>
      <c r="E7" s="2" t="s">
        <v>650</v>
      </c>
      <c r="F7" s="2" t="s">
        <v>248</v>
      </c>
      <c r="G7" s="2" t="s">
        <v>196</v>
      </c>
      <c r="H7" s="3">
        <v>43268.031007708334</v>
      </c>
    </row>
    <row r="8" spans="4:8" x14ac:dyDescent="0.25">
      <c r="D8">
        <v>3</v>
      </c>
      <c r="E8" s="2" t="s">
        <v>650</v>
      </c>
      <c r="F8" s="2" t="s">
        <v>258</v>
      </c>
      <c r="G8" s="2" t="s">
        <v>196</v>
      </c>
      <c r="H8" s="3">
        <v>43268.031007708334</v>
      </c>
    </row>
    <row r="9" spans="4:8" x14ac:dyDescent="0.25">
      <c r="D9">
        <v>4</v>
      </c>
      <c r="E9" s="2" t="s">
        <v>650</v>
      </c>
      <c r="F9" s="2" t="s">
        <v>217</v>
      </c>
      <c r="G9" s="2" t="s">
        <v>196</v>
      </c>
      <c r="H9" s="3">
        <v>43268.031007708334</v>
      </c>
    </row>
    <row r="10" spans="4:8" x14ac:dyDescent="0.25">
      <c r="D10">
        <v>5</v>
      </c>
      <c r="E10" s="2" t="s">
        <v>650</v>
      </c>
      <c r="F10" s="2" t="s">
        <v>256</v>
      </c>
      <c r="G10" s="2" t="s">
        <v>196</v>
      </c>
      <c r="H10" s="3">
        <v>43268.031007708334</v>
      </c>
    </row>
    <row r="11" spans="4:8" x14ac:dyDescent="0.25">
      <c r="D11">
        <v>6</v>
      </c>
      <c r="E11" s="2" t="s">
        <v>650</v>
      </c>
      <c r="F11" s="2" t="s">
        <v>252</v>
      </c>
      <c r="G11" s="2" t="s">
        <v>196</v>
      </c>
      <c r="H11" s="3">
        <v>43268.031007708334</v>
      </c>
    </row>
    <row r="12" spans="4:8" x14ac:dyDescent="0.25">
      <c r="D12">
        <v>7</v>
      </c>
      <c r="E12" s="2" t="s">
        <v>650</v>
      </c>
      <c r="F12" s="2" t="s">
        <v>222</v>
      </c>
      <c r="G12" s="2" t="s">
        <v>196</v>
      </c>
      <c r="H12" s="3">
        <v>43268.031007708334</v>
      </c>
    </row>
    <row r="13" spans="4:8" x14ac:dyDescent="0.25">
      <c r="D13">
        <v>8</v>
      </c>
      <c r="E13" s="2" t="s">
        <v>650</v>
      </c>
      <c r="F13" s="2" t="s">
        <v>213</v>
      </c>
      <c r="G13" s="2" t="s">
        <v>196</v>
      </c>
      <c r="H13" s="3">
        <v>43268.031007708334</v>
      </c>
    </row>
    <row r="14" spans="4:8" x14ac:dyDescent="0.25">
      <c r="D14">
        <v>9</v>
      </c>
      <c r="E14" s="2" t="s">
        <v>650</v>
      </c>
      <c r="F14" s="2" t="s">
        <v>257</v>
      </c>
      <c r="G14" s="2" t="s">
        <v>196</v>
      </c>
      <c r="H14" s="3">
        <v>43268.031007708334</v>
      </c>
    </row>
    <row r="15" spans="4:8" x14ac:dyDescent="0.25">
      <c r="D15">
        <v>10</v>
      </c>
      <c r="E15" s="2" t="s">
        <v>650</v>
      </c>
      <c r="F15" s="2" t="s">
        <v>251</v>
      </c>
      <c r="G15" s="2" t="s">
        <v>196</v>
      </c>
      <c r="H15" s="3">
        <v>43268.031007708334</v>
      </c>
    </row>
    <row r="16" spans="4:8" x14ac:dyDescent="0.25">
      <c r="D16">
        <v>11</v>
      </c>
      <c r="E16" s="2" t="s">
        <v>650</v>
      </c>
      <c r="F16" s="2" t="s">
        <v>247</v>
      </c>
      <c r="G16" s="2" t="s">
        <v>196</v>
      </c>
      <c r="H16" s="3">
        <v>43268.031007708334</v>
      </c>
    </row>
    <row r="17" spans="4:8" x14ac:dyDescent="0.25">
      <c r="D17">
        <v>12</v>
      </c>
      <c r="E17" s="2" t="s">
        <v>650</v>
      </c>
      <c r="F17" s="2" t="s">
        <v>214</v>
      </c>
      <c r="G17" s="2" t="s">
        <v>196</v>
      </c>
      <c r="H17" s="3">
        <v>43268.031007708334</v>
      </c>
    </row>
    <row r="18" spans="4:8" x14ac:dyDescent="0.25">
      <c r="D18">
        <v>13</v>
      </c>
      <c r="E18" s="2" t="s">
        <v>650</v>
      </c>
      <c r="F18" s="2" t="s">
        <v>208</v>
      </c>
      <c r="G18" s="2" t="s">
        <v>196</v>
      </c>
      <c r="H18" s="3">
        <v>43268.031007708334</v>
      </c>
    </row>
    <row r="19" spans="4:8" x14ac:dyDescent="0.25">
      <c r="D19">
        <v>14</v>
      </c>
      <c r="E19" s="2" t="s">
        <v>650</v>
      </c>
      <c r="F19" s="2" t="s">
        <v>219</v>
      </c>
      <c r="G19" s="2" t="s">
        <v>196</v>
      </c>
      <c r="H19" s="3">
        <v>43268.031007708334</v>
      </c>
    </row>
    <row r="20" spans="4:8" x14ac:dyDescent="0.25">
      <c r="D20">
        <v>15</v>
      </c>
      <c r="E20" s="2" t="s">
        <v>650</v>
      </c>
      <c r="F20" s="2" t="s">
        <v>218</v>
      </c>
      <c r="G20" s="2" t="s">
        <v>196</v>
      </c>
      <c r="H20" s="3">
        <v>43268.031007708334</v>
      </c>
    </row>
    <row r="21" spans="4:8" x14ac:dyDescent="0.25">
      <c r="D21">
        <v>16</v>
      </c>
      <c r="E21" s="2" t="s">
        <v>650</v>
      </c>
      <c r="F21" s="2" t="s">
        <v>215</v>
      </c>
      <c r="G21" s="2" t="s">
        <v>196</v>
      </c>
      <c r="H21" s="3">
        <v>43268.031007708334</v>
      </c>
    </row>
    <row r="22" spans="4:8" x14ac:dyDescent="0.25">
      <c r="D22">
        <v>17</v>
      </c>
      <c r="E22" s="2" t="s">
        <v>650</v>
      </c>
      <c r="F22" s="2" t="s">
        <v>207</v>
      </c>
      <c r="G22" s="2" t="s">
        <v>196</v>
      </c>
      <c r="H22" s="3">
        <v>43268.031007708334</v>
      </c>
    </row>
    <row r="23" spans="4:8" x14ac:dyDescent="0.25">
      <c r="D23">
        <v>18</v>
      </c>
      <c r="E23" s="2" t="s">
        <v>650</v>
      </c>
      <c r="F23" s="2" t="s">
        <v>209</v>
      </c>
      <c r="G23" s="2" t="s">
        <v>196</v>
      </c>
      <c r="H23" s="3">
        <v>43268.031007708334</v>
      </c>
    </row>
    <row r="24" spans="4:8" x14ac:dyDescent="0.25">
      <c r="D24">
        <v>19</v>
      </c>
      <c r="E24" s="2" t="s">
        <v>650</v>
      </c>
      <c r="F24" s="2" t="s">
        <v>205</v>
      </c>
      <c r="G24" s="2" t="s">
        <v>196</v>
      </c>
      <c r="H24" s="3">
        <v>43268.031007708334</v>
      </c>
    </row>
    <row r="25" spans="4:8" x14ac:dyDescent="0.25">
      <c r="D25">
        <v>20</v>
      </c>
      <c r="E25" s="2" t="s">
        <v>650</v>
      </c>
      <c r="F25" s="2" t="s">
        <v>220</v>
      </c>
      <c r="G25" s="2" t="s">
        <v>196</v>
      </c>
      <c r="H25" s="3">
        <v>43268.031007708334</v>
      </c>
    </row>
    <row r="26" spans="4:8" x14ac:dyDescent="0.25">
      <c r="D26">
        <v>21</v>
      </c>
      <c r="E26" s="2" t="s">
        <v>650</v>
      </c>
      <c r="F26" s="2" t="s">
        <v>212</v>
      </c>
      <c r="G26" s="2" t="s">
        <v>196</v>
      </c>
      <c r="H26" s="3">
        <v>43268.031007708334</v>
      </c>
    </row>
    <row r="27" spans="4:8" x14ac:dyDescent="0.25">
      <c r="D27">
        <v>22</v>
      </c>
      <c r="E27" s="2" t="s">
        <v>650</v>
      </c>
      <c r="F27" s="2" t="s">
        <v>216</v>
      </c>
      <c r="G27" s="2" t="s">
        <v>196</v>
      </c>
      <c r="H27" s="3">
        <v>43268.031007708334</v>
      </c>
    </row>
    <row r="28" spans="4:8" x14ac:dyDescent="0.25">
      <c r="D28">
        <v>23</v>
      </c>
      <c r="E28" s="2" t="s">
        <v>650</v>
      </c>
      <c r="F28" s="2" t="s">
        <v>211</v>
      </c>
      <c r="G28" s="2" t="s">
        <v>196</v>
      </c>
      <c r="H28" s="3">
        <v>43268.031007708334</v>
      </c>
    </row>
    <row r="29" spans="4:8" x14ac:dyDescent="0.25">
      <c r="D29">
        <v>24</v>
      </c>
      <c r="E29" s="2" t="s">
        <v>650</v>
      </c>
      <c r="F29" s="2" t="s">
        <v>279</v>
      </c>
      <c r="G29" s="2" t="s">
        <v>274</v>
      </c>
      <c r="H29" s="3">
        <v>43268.031007708334</v>
      </c>
    </row>
    <row r="30" spans="4:8" x14ac:dyDescent="0.25">
      <c r="D30">
        <v>25</v>
      </c>
      <c r="E30" s="2" t="s">
        <v>650</v>
      </c>
      <c r="F30" s="2" t="s">
        <v>255</v>
      </c>
      <c r="G30" s="2" t="s">
        <v>274</v>
      </c>
      <c r="H30" s="3">
        <v>43268.031007708334</v>
      </c>
    </row>
    <row r="31" spans="4:8" x14ac:dyDescent="0.25">
      <c r="D31">
        <v>26</v>
      </c>
      <c r="E31" s="2" t="s">
        <v>650</v>
      </c>
      <c r="F31" s="2" t="s">
        <v>285</v>
      </c>
      <c r="G31" s="2" t="s">
        <v>274</v>
      </c>
      <c r="H31" s="3">
        <v>43268.031007708334</v>
      </c>
    </row>
    <row r="32" spans="4:8" x14ac:dyDescent="0.25">
      <c r="D32">
        <v>27</v>
      </c>
      <c r="E32" s="2" t="s">
        <v>650</v>
      </c>
      <c r="F32" s="2" t="s">
        <v>282</v>
      </c>
      <c r="G32" s="2" t="s">
        <v>274</v>
      </c>
      <c r="H32" s="3">
        <v>43268.031007708334</v>
      </c>
    </row>
    <row r="33" spans="4:8" x14ac:dyDescent="0.25">
      <c r="D33">
        <v>28</v>
      </c>
      <c r="E33" s="2" t="s">
        <v>650</v>
      </c>
      <c r="F33" s="2" t="s">
        <v>526</v>
      </c>
      <c r="G33" s="2" t="s">
        <v>274</v>
      </c>
      <c r="H33" s="3">
        <v>43268.031007708334</v>
      </c>
    </row>
    <row r="34" spans="4:8" x14ac:dyDescent="0.25">
      <c r="D34">
        <v>29</v>
      </c>
      <c r="E34" s="2" t="s">
        <v>650</v>
      </c>
      <c r="F34" s="2" t="s">
        <v>517</v>
      </c>
      <c r="G34" s="2" t="s">
        <v>274</v>
      </c>
      <c r="H34" s="3">
        <v>43268.031007708334</v>
      </c>
    </row>
    <row r="35" spans="4:8" x14ac:dyDescent="0.25">
      <c r="D35">
        <v>30</v>
      </c>
      <c r="E35" s="2" t="s">
        <v>650</v>
      </c>
      <c r="F35" s="2" t="s">
        <v>283</v>
      </c>
      <c r="G35" s="2" t="s">
        <v>274</v>
      </c>
      <c r="H35" s="3">
        <v>43268.031007708334</v>
      </c>
    </row>
    <row r="36" spans="4:8" x14ac:dyDescent="0.25">
      <c r="D36">
        <v>31</v>
      </c>
      <c r="E36" s="2" t="s">
        <v>650</v>
      </c>
      <c r="F36" s="2" t="s">
        <v>280</v>
      </c>
      <c r="G36" s="2" t="s">
        <v>274</v>
      </c>
      <c r="H36" s="3">
        <v>43268.031007708334</v>
      </c>
    </row>
    <row r="37" spans="4:8" x14ac:dyDescent="0.25">
      <c r="D37">
        <v>32</v>
      </c>
      <c r="E37" s="2" t="s">
        <v>650</v>
      </c>
      <c r="F37" s="2" t="s">
        <v>284</v>
      </c>
      <c r="G37" s="2" t="s">
        <v>274</v>
      </c>
      <c r="H37" s="3">
        <v>43268.031007708334</v>
      </c>
    </row>
    <row r="38" spans="4:8" x14ac:dyDescent="0.25">
      <c r="D38">
        <v>33</v>
      </c>
      <c r="E38" s="2" t="s">
        <v>650</v>
      </c>
      <c r="F38" s="2" t="s">
        <v>259</v>
      </c>
      <c r="G38" s="2" t="s">
        <v>274</v>
      </c>
      <c r="H38" s="3">
        <v>43268.031007708334</v>
      </c>
    </row>
    <row r="39" spans="4:8" x14ac:dyDescent="0.25">
      <c r="D39">
        <v>34</v>
      </c>
      <c r="E39" s="2" t="s">
        <v>650</v>
      </c>
      <c r="F39" s="2" t="s">
        <v>281</v>
      </c>
      <c r="G39" s="2" t="s">
        <v>274</v>
      </c>
      <c r="H39" s="3">
        <v>43268.031007708334</v>
      </c>
    </row>
    <row r="40" spans="4:8" x14ac:dyDescent="0.25">
      <c r="D40">
        <v>35</v>
      </c>
      <c r="E40" s="2" t="s">
        <v>650</v>
      </c>
      <c r="F40" s="2" t="s">
        <v>521</v>
      </c>
      <c r="G40" s="2" t="s">
        <v>274</v>
      </c>
      <c r="H40" s="3">
        <v>43268.031007708334</v>
      </c>
    </row>
    <row r="41" spans="4:8" x14ac:dyDescent="0.25">
      <c r="D41">
        <v>36</v>
      </c>
      <c r="E41" s="2" t="s">
        <v>197</v>
      </c>
      <c r="F41" s="2" t="s">
        <v>238</v>
      </c>
      <c r="G41" s="2" t="s">
        <v>197</v>
      </c>
      <c r="H41" s="3">
        <v>43268.031007708334</v>
      </c>
    </row>
    <row r="42" spans="4:8" x14ac:dyDescent="0.25">
      <c r="D42">
        <v>37</v>
      </c>
      <c r="E42" s="2" t="s">
        <v>197</v>
      </c>
      <c r="F42" s="2" t="s">
        <v>505</v>
      </c>
      <c r="G42" s="2" t="s">
        <v>197</v>
      </c>
      <c r="H42" s="3">
        <v>43268.031007708334</v>
      </c>
    </row>
    <row r="43" spans="4:8" x14ac:dyDescent="0.25">
      <c r="D43">
        <v>38</v>
      </c>
      <c r="E43" s="2" t="s">
        <v>197</v>
      </c>
      <c r="F43" s="2" t="s">
        <v>239</v>
      </c>
      <c r="G43" s="2" t="s">
        <v>197</v>
      </c>
      <c r="H43" s="3">
        <v>43268.031007708334</v>
      </c>
    </row>
    <row r="44" spans="4:8" x14ac:dyDescent="0.25">
      <c r="D44">
        <v>39</v>
      </c>
      <c r="E44" s="2" t="s">
        <v>197</v>
      </c>
      <c r="F44" s="2" t="s">
        <v>246</v>
      </c>
      <c r="G44" s="2" t="s">
        <v>197</v>
      </c>
      <c r="H44" s="3">
        <v>43268.031007708334</v>
      </c>
    </row>
    <row r="45" spans="4:8" x14ac:dyDescent="0.25">
      <c r="D45">
        <v>40</v>
      </c>
      <c r="E45" s="2" t="s">
        <v>197</v>
      </c>
      <c r="F45" s="2" t="s">
        <v>232</v>
      </c>
      <c r="G45" s="2" t="s">
        <v>197</v>
      </c>
      <c r="H45" s="3">
        <v>43268.031007708334</v>
      </c>
    </row>
    <row r="46" spans="4:8" x14ac:dyDescent="0.25">
      <c r="D46">
        <v>41</v>
      </c>
      <c r="E46" s="2" t="s">
        <v>197</v>
      </c>
      <c r="F46" s="2" t="s">
        <v>235</v>
      </c>
      <c r="G46" s="2" t="s">
        <v>197</v>
      </c>
      <c r="H46" s="3">
        <v>43268.031007708334</v>
      </c>
    </row>
    <row r="47" spans="4:8" x14ac:dyDescent="0.25">
      <c r="D47">
        <v>42</v>
      </c>
      <c r="E47" s="2" t="s">
        <v>197</v>
      </c>
      <c r="F47" s="2" t="s">
        <v>508</v>
      </c>
      <c r="G47" s="2" t="s">
        <v>197</v>
      </c>
      <c r="H47" s="3">
        <v>43268.031007708334</v>
      </c>
    </row>
    <row r="48" spans="4:8" x14ac:dyDescent="0.25">
      <c r="D48">
        <v>43</v>
      </c>
      <c r="E48" s="2" t="s">
        <v>197</v>
      </c>
      <c r="F48" s="2" t="s">
        <v>233</v>
      </c>
      <c r="G48" s="2" t="s">
        <v>197</v>
      </c>
      <c r="H48" s="3">
        <v>43268.031007708334</v>
      </c>
    </row>
    <row r="49" spans="4:8" x14ac:dyDescent="0.25">
      <c r="D49">
        <v>44</v>
      </c>
      <c r="E49" s="2" t="s">
        <v>197</v>
      </c>
      <c r="F49" s="2" t="s">
        <v>231</v>
      </c>
      <c r="G49" s="2" t="s">
        <v>197</v>
      </c>
      <c r="H49" s="3">
        <v>43268.031007708334</v>
      </c>
    </row>
    <row r="50" spans="4:8" x14ac:dyDescent="0.25">
      <c r="D50">
        <v>45</v>
      </c>
      <c r="E50" s="2" t="s">
        <v>197</v>
      </c>
      <c r="F50" s="2" t="s">
        <v>230</v>
      </c>
      <c r="G50" s="2" t="s">
        <v>197</v>
      </c>
      <c r="H50" s="3">
        <v>43268.031007708334</v>
      </c>
    </row>
    <row r="51" spans="4:8" x14ac:dyDescent="0.25">
      <c r="D51">
        <v>46</v>
      </c>
      <c r="E51" s="2" t="s">
        <v>197</v>
      </c>
      <c r="F51" s="2" t="s">
        <v>475</v>
      </c>
      <c r="G51" s="2" t="s">
        <v>197</v>
      </c>
      <c r="H51" s="3">
        <v>43268.031007708334</v>
      </c>
    </row>
    <row r="52" spans="4:8" x14ac:dyDescent="0.25">
      <c r="D52">
        <v>47</v>
      </c>
      <c r="E52" s="2" t="s">
        <v>197</v>
      </c>
      <c r="F52" s="2" t="s">
        <v>250</v>
      </c>
      <c r="G52" s="2" t="s">
        <v>197</v>
      </c>
      <c r="H52" s="3">
        <v>43268.031007708334</v>
      </c>
    </row>
    <row r="53" spans="4:8" x14ac:dyDescent="0.25">
      <c r="D53">
        <v>48</v>
      </c>
      <c r="E53" s="2" t="s">
        <v>197</v>
      </c>
      <c r="F53" s="2" t="s">
        <v>478</v>
      </c>
      <c r="G53" s="2" t="s">
        <v>197</v>
      </c>
      <c r="H53" s="3">
        <v>43268.031007708334</v>
      </c>
    </row>
    <row r="54" spans="4:8" x14ac:dyDescent="0.25">
      <c r="D54">
        <v>49</v>
      </c>
      <c r="E54" s="2" t="s">
        <v>197</v>
      </c>
      <c r="F54" s="2" t="s">
        <v>489</v>
      </c>
      <c r="G54" s="2" t="s">
        <v>197</v>
      </c>
      <c r="H54" s="3">
        <v>43268.031007708334</v>
      </c>
    </row>
    <row r="55" spans="4:8" x14ac:dyDescent="0.25">
      <c r="D55">
        <v>50</v>
      </c>
      <c r="E55" s="2" t="s">
        <v>197</v>
      </c>
      <c r="F55" s="2" t="s">
        <v>487</v>
      </c>
      <c r="G55" s="2" t="s">
        <v>197</v>
      </c>
      <c r="H55" s="3">
        <v>43268.031007708334</v>
      </c>
    </row>
    <row r="56" spans="4:8" x14ac:dyDescent="0.25">
      <c r="D56">
        <v>51</v>
      </c>
      <c r="E56" s="2" t="s">
        <v>197</v>
      </c>
      <c r="F56" s="2" t="s">
        <v>249</v>
      </c>
      <c r="G56" s="2" t="s">
        <v>197</v>
      </c>
      <c r="H56" s="3">
        <v>43268.031007708334</v>
      </c>
    </row>
    <row r="57" spans="4:8" x14ac:dyDescent="0.25">
      <c r="D57">
        <v>52</v>
      </c>
      <c r="E57" s="2" t="s">
        <v>197</v>
      </c>
      <c r="F57" s="2" t="s">
        <v>241</v>
      </c>
      <c r="G57" s="2" t="s">
        <v>197</v>
      </c>
      <c r="H57" s="3">
        <v>43268.031007708334</v>
      </c>
    </row>
    <row r="58" spans="4:8" x14ac:dyDescent="0.25">
      <c r="D58">
        <v>53</v>
      </c>
      <c r="E58" s="2" t="s">
        <v>197</v>
      </c>
      <c r="F58" s="2" t="s">
        <v>245</v>
      </c>
      <c r="G58" s="2" t="s">
        <v>197</v>
      </c>
      <c r="H58" s="3">
        <v>43268.031007708334</v>
      </c>
    </row>
    <row r="59" spans="4:8" x14ac:dyDescent="0.25">
      <c r="D59">
        <v>54</v>
      </c>
      <c r="E59" s="2" t="s">
        <v>197</v>
      </c>
      <c r="F59" s="2" t="s">
        <v>240</v>
      </c>
      <c r="G59" s="2" t="s">
        <v>197</v>
      </c>
      <c r="H59" s="3">
        <v>43268.031007708334</v>
      </c>
    </row>
    <row r="60" spans="4:8" x14ac:dyDescent="0.25">
      <c r="D60">
        <v>55</v>
      </c>
      <c r="E60" s="2" t="s">
        <v>197</v>
      </c>
      <c r="F60" s="2" t="s">
        <v>254</v>
      </c>
      <c r="G60" s="2" t="s">
        <v>197</v>
      </c>
      <c r="H60" s="3">
        <v>43268.031007708334</v>
      </c>
    </row>
    <row r="61" spans="4:8" x14ac:dyDescent="0.25">
      <c r="D61">
        <v>56</v>
      </c>
      <c r="E61" s="2" t="s">
        <v>197</v>
      </c>
      <c r="F61" s="2" t="s">
        <v>253</v>
      </c>
      <c r="G61" s="2" t="s">
        <v>197</v>
      </c>
      <c r="H61" s="3">
        <v>43268.031007708334</v>
      </c>
    </row>
    <row r="62" spans="4:8" x14ac:dyDescent="0.25">
      <c r="D62">
        <v>57</v>
      </c>
      <c r="E62" s="2" t="s">
        <v>197</v>
      </c>
      <c r="F62" s="2" t="s">
        <v>227</v>
      </c>
      <c r="G62" s="2" t="s">
        <v>197</v>
      </c>
      <c r="H62" s="3">
        <v>43268.031007708334</v>
      </c>
    </row>
    <row r="63" spans="4:8" x14ac:dyDescent="0.25">
      <c r="D63">
        <v>58</v>
      </c>
      <c r="E63" s="2" t="s">
        <v>197</v>
      </c>
      <c r="F63" s="2" t="s">
        <v>234</v>
      </c>
      <c r="G63" s="2" t="s">
        <v>197</v>
      </c>
      <c r="H63" s="3">
        <v>43268.031007708334</v>
      </c>
    </row>
    <row r="64" spans="4:8" x14ac:dyDescent="0.25">
      <c r="D64">
        <v>59</v>
      </c>
      <c r="E64" s="2" t="s">
        <v>197</v>
      </c>
      <c r="F64" s="2" t="s">
        <v>224</v>
      </c>
      <c r="G64" s="2" t="s">
        <v>197</v>
      </c>
      <c r="H64" s="3">
        <v>43268.031007708334</v>
      </c>
    </row>
    <row r="65" spans="4:8" x14ac:dyDescent="0.25">
      <c r="D65">
        <v>60</v>
      </c>
      <c r="E65" s="2" t="s">
        <v>197</v>
      </c>
      <c r="F65" s="2" t="s">
        <v>226</v>
      </c>
      <c r="G65" s="2" t="s">
        <v>197</v>
      </c>
      <c r="H65" s="3">
        <v>43268.031007708334</v>
      </c>
    </row>
    <row r="66" spans="4:8" x14ac:dyDescent="0.25">
      <c r="D66">
        <v>61</v>
      </c>
      <c r="E66" s="2" t="s">
        <v>197</v>
      </c>
      <c r="F66" s="2" t="s">
        <v>223</v>
      </c>
      <c r="G66" s="2" t="s">
        <v>197</v>
      </c>
      <c r="H66" s="3">
        <v>43268.031007708334</v>
      </c>
    </row>
    <row r="67" spans="4:8" x14ac:dyDescent="0.25">
      <c r="D67">
        <v>62</v>
      </c>
      <c r="E67" s="2" t="s">
        <v>197</v>
      </c>
      <c r="F67" s="2" t="s">
        <v>499</v>
      </c>
      <c r="G67" s="2" t="s">
        <v>197</v>
      </c>
      <c r="H67" s="3">
        <v>43268.031007708334</v>
      </c>
    </row>
    <row r="68" spans="4:8" x14ac:dyDescent="0.25">
      <c r="D68">
        <v>63</v>
      </c>
      <c r="E68" s="2" t="s">
        <v>197</v>
      </c>
      <c r="F68" s="2" t="s">
        <v>229</v>
      </c>
      <c r="G68" s="2" t="s">
        <v>197</v>
      </c>
      <c r="H68" s="3">
        <v>43268.031007708334</v>
      </c>
    </row>
    <row r="69" spans="4:8" x14ac:dyDescent="0.25">
      <c r="D69">
        <v>64</v>
      </c>
      <c r="E69" s="2" t="s">
        <v>197</v>
      </c>
      <c r="F69" s="2" t="s">
        <v>228</v>
      </c>
      <c r="G69" s="2" t="s">
        <v>197</v>
      </c>
      <c r="H69" s="3">
        <v>43268.031007708334</v>
      </c>
    </row>
    <row r="70" spans="4:8" x14ac:dyDescent="0.25">
      <c r="D70">
        <v>65</v>
      </c>
      <c r="E70" s="2" t="s">
        <v>197</v>
      </c>
      <c r="F70" s="2" t="s">
        <v>225</v>
      </c>
      <c r="G70" s="2" t="s">
        <v>197</v>
      </c>
      <c r="H70" s="3">
        <v>43268.031007708334</v>
      </c>
    </row>
    <row r="71" spans="4:8" x14ac:dyDescent="0.25">
      <c r="D71">
        <v>66</v>
      </c>
      <c r="E71" s="2" t="s">
        <v>197</v>
      </c>
      <c r="F71" s="2" t="s">
        <v>279</v>
      </c>
      <c r="G71" s="2" t="s">
        <v>274</v>
      </c>
      <c r="H71" s="3">
        <v>43268.031007708334</v>
      </c>
    </row>
    <row r="72" spans="4:8" x14ac:dyDescent="0.25">
      <c r="D72">
        <v>67</v>
      </c>
      <c r="E72" s="2" t="s">
        <v>197</v>
      </c>
      <c r="F72" s="2" t="s">
        <v>285</v>
      </c>
      <c r="G72" s="2" t="s">
        <v>274</v>
      </c>
      <c r="H72" s="3">
        <v>43268.031007708334</v>
      </c>
    </row>
    <row r="73" spans="4:8" x14ac:dyDescent="0.25">
      <c r="D73">
        <v>68</v>
      </c>
      <c r="E73" s="2" t="s">
        <v>197</v>
      </c>
      <c r="F73" s="2" t="s">
        <v>259</v>
      </c>
      <c r="G73" s="2" t="s">
        <v>274</v>
      </c>
      <c r="H73" s="3">
        <v>43268.031007708334</v>
      </c>
    </row>
    <row r="74" spans="4:8" x14ac:dyDescent="0.25">
      <c r="D74">
        <v>69</v>
      </c>
      <c r="E74" s="2" t="s">
        <v>197</v>
      </c>
      <c r="F74" s="2" t="s">
        <v>282</v>
      </c>
      <c r="G74" s="2" t="s">
        <v>274</v>
      </c>
      <c r="H74" s="3">
        <v>43268.031007708334</v>
      </c>
    </row>
    <row r="75" spans="4:8" x14ac:dyDescent="0.25">
      <c r="D75">
        <v>70</v>
      </c>
      <c r="E75" s="2" t="s">
        <v>197</v>
      </c>
      <c r="F75" s="2" t="s">
        <v>281</v>
      </c>
      <c r="G75" s="2" t="s">
        <v>274</v>
      </c>
      <c r="H75" s="3">
        <v>43268.031007708334</v>
      </c>
    </row>
    <row r="76" spans="4:8" x14ac:dyDescent="0.25">
      <c r="D76">
        <v>71</v>
      </c>
      <c r="E76" s="2" t="s">
        <v>197</v>
      </c>
      <c r="F76" s="2" t="s">
        <v>521</v>
      </c>
      <c r="G76" s="2" t="s">
        <v>274</v>
      </c>
      <c r="H76" s="3">
        <v>43268.031007708334</v>
      </c>
    </row>
    <row r="77" spans="4:8" x14ac:dyDescent="0.25">
      <c r="D77">
        <v>72</v>
      </c>
      <c r="E77" s="2" t="s">
        <v>197</v>
      </c>
      <c r="F77" s="2" t="s">
        <v>526</v>
      </c>
      <c r="G77" s="2" t="s">
        <v>274</v>
      </c>
      <c r="H77" s="3">
        <v>43268.031007708334</v>
      </c>
    </row>
    <row r="78" spans="4:8" x14ac:dyDescent="0.25">
      <c r="D78">
        <v>73</v>
      </c>
      <c r="E78" s="2" t="s">
        <v>197</v>
      </c>
      <c r="F78" s="2" t="s">
        <v>517</v>
      </c>
      <c r="G78" s="2" t="s">
        <v>274</v>
      </c>
      <c r="H78" s="3">
        <v>43268.031007708334</v>
      </c>
    </row>
    <row r="79" spans="4:8" x14ac:dyDescent="0.25">
      <c r="D79">
        <v>74</v>
      </c>
      <c r="E79" s="2" t="s">
        <v>197</v>
      </c>
      <c r="F79" s="2" t="s">
        <v>280</v>
      </c>
      <c r="G79" s="2" t="s">
        <v>274</v>
      </c>
      <c r="H79" s="3">
        <v>43268.031007708334</v>
      </c>
    </row>
    <row r="80" spans="4:8" x14ac:dyDescent="0.25">
      <c r="D80">
        <v>75</v>
      </c>
      <c r="E80" s="2" t="s">
        <v>197</v>
      </c>
      <c r="F80" s="2" t="s">
        <v>255</v>
      </c>
      <c r="G80" s="2" t="s">
        <v>274</v>
      </c>
      <c r="H80" s="3">
        <v>43268.031007708334</v>
      </c>
    </row>
    <row r="81" spans="4:8" x14ac:dyDescent="0.25">
      <c r="D81">
        <v>76</v>
      </c>
      <c r="E81" s="2" t="s">
        <v>197</v>
      </c>
      <c r="F81" s="2" t="s">
        <v>284</v>
      </c>
      <c r="G81" s="2" t="s">
        <v>274</v>
      </c>
      <c r="H81" s="3">
        <v>43268.031007708334</v>
      </c>
    </row>
    <row r="82" spans="4:8" x14ac:dyDescent="0.25">
      <c r="D82">
        <v>77</v>
      </c>
      <c r="E82" s="2" t="s">
        <v>197</v>
      </c>
      <c r="F82" s="2" t="s">
        <v>283</v>
      </c>
      <c r="G82" s="2" t="s">
        <v>274</v>
      </c>
      <c r="H82" s="3">
        <v>43268.031007708334</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5:H334"/>
  <sheetViews>
    <sheetView showGridLines="0" workbookViewId="0"/>
  </sheetViews>
  <sheetFormatPr defaultRowHeight="15" x14ac:dyDescent="0.25"/>
  <cols>
    <col min="4" max="4" width="29.28515625" bestFit="1" customWidth="1"/>
    <col min="5" max="5" width="13.7109375" bestFit="1" customWidth="1"/>
    <col min="6" max="6" width="34.7109375" bestFit="1" customWidth="1"/>
    <col min="7" max="7" width="25.7109375" bestFit="1" customWidth="1"/>
    <col min="8" max="8" width="16.140625" customWidth="1"/>
    <col min="9" max="9" width="34.7109375" bestFit="1" customWidth="1"/>
    <col min="10" max="10" width="25.7109375" bestFit="1" customWidth="1"/>
    <col min="11" max="11" width="13.7109375" bestFit="1" customWidth="1"/>
    <col min="12" max="12" width="24.7109375" bestFit="1" customWidth="1"/>
  </cols>
  <sheetData>
    <row r="5" spans="4:8" x14ac:dyDescent="0.25">
      <c r="D5" t="s">
        <v>368</v>
      </c>
      <c r="E5" t="s">
        <v>310</v>
      </c>
      <c r="F5" t="s">
        <v>288</v>
      </c>
      <c r="G5" t="s">
        <v>20</v>
      </c>
      <c r="H5" t="s">
        <v>3</v>
      </c>
    </row>
    <row r="6" spans="4:8" x14ac:dyDescent="0.25">
      <c r="D6">
        <v>1</v>
      </c>
      <c r="E6" s="2" t="s">
        <v>650</v>
      </c>
      <c r="F6" s="2" t="s">
        <v>47</v>
      </c>
      <c r="G6" s="2" t="s">
        <v>276</v>
      </c>
      <c r="H6" s="3">
        <v>43268.031007673613</v>
      </c>
    </row>
    <row r="7" spans="4:8" x14ac:dyDescent="0.25">
      <c r="D7">
        <v>2</v>
      </c>
      <c r="E7" s="2" t="s">
        <v>650</v>
      </c>
      <c r="F7" s="2" t="s">
        <v>107</v>
      </c>
      <c r="G7" s="2" t="s">
        <v>277</v>
      </c>
      <c r="H7" s="3">
        <v>43268.031007673613</v>
      </c>
    </row>
    <row r="8" spans="4:8" x14ac:dyDescent="0.25">
      <c r="D8">
        <v>3</v>
      </c>
      <c r="E8" s="2" t="s">
        <v>650</v>
      </c>
      <c r="F8" s="2" t="s">
        <v>194</v>
      </c>
      <c r="G8" s="2" t="s">
        <v>275</v>
      </c>
      <c r="H8" s="3">
        <v>43268.031007673613</v>
      </c>
    </row>
    <row r="9" spans="4:8" x14ac:dyDescent="0.25">
      <c r="D9">
        <v>4</v>
      </c>
      <c r="E9" s="2" t="s">
        <v>650</v>
      </c>
      <c r="F9" s="2" t="s">
        <v>97</v>
      </c>
      <c r="G9" s="2" t="s">
        <v>16</v>
      </c>
      <c r="H9" s="3">
        <v>43268.031007673613</v>
      </c>
    </row>
    <row r="10" spans="4:8" x14ac:dyDescent="0.25">
      <c r="D10">
        <v>5</v>
      </c>
      <c r="E10" s="2" t="s">
        <v>650</v>
      </c>
      <c r="F10" s="2" t="s">
        <v>34</v>
      </c>
      <c r="G10" s="2" t="s">
        <v>16</v>
      </c>
      <c r="H10" s="3">
        <v>43268.031007673613</v>
      </c>
    </row>
    <row r="11" spans="4:8" x14ac:dyDescent="0.25">
      <c r="D11">
        <v>6</v>
      </c>
      <c r="E11" s="2" t="s">
        <v>650</v>
      </c>
      <c r="F11" s="2" t="s">
        <v>16</v>
      </c>
      <c r="G11" s="2" t="s">
        <v>16</v>
      </c>
      <c r="H11" s="3">
        <v>43268.031007673613</v>
      </c>
    </row>
    <row r="12" spans="4:8" x14ac:dyDescent="0.25">
      <c r="D12">
        <v>7</v>
      </c>
      <c r="E12" s="2" t="s">
        <v>650</v>
      </c>
      <c r="F12" s="2" t="s">
        <v>191</v>
      </c>
      <c r="G12" s="2" t="s">
        <v>201</v>
      </c>
      <c r="H12" s="3">
        <v>43268.031007673613</v>
      </c>
    </row>
    <row r="13" spans="4:8" x14ac:dyDescent="0.25">
      <c r="D13">
        <v>8</v>
      </c>
      <c r="E13" s="2" t="s">
        <v>650</v>
      </c>
      <c r="F13" s="2" t="s">
        <v>164</v>
      </c>
      <c r="G13" s="2" t="s">
        <v>201</v>
      </c>
      <c r="H13" s="3">
        <v>43268.031007673613</v>
      </c>
    </row>
    <row r="14" spans="4:8" x14ac:dyDescent="0.25">
      <c r="D14">
        <v>9</v>
      </c>
      <c r="E14" s="2" t="s">
        <v>650</v>
      </c>
      <c r="F14" s="2" t="s">
        <v>186</v>
      </c>
      <c r="G14" s="2" t="s">
        <v>201</v>
      </c>
      <c r="H14" s="3">
        <v>43268.031007673613</v>
      </c>
    </row>
    <row r="15" spans="4:8" x14ac:dyDescent="0.25">
      <c r="D15">
        <v>10</v>
      </c>
      <c r="E15" s="2" t="s">
        <v>650</v>
      </c>
      <c r="F15" s="2" t="s">
        <v>173</v>
      </c>
      <c r="G15" s="2" t="s">
        <v>201</v>
      </c>
      <c r="H15" s="3">
        <v>43268.031007673613</v>
      </c>
    </row>
    <row r="16" spans="4:8" x14ac:dyDescent="0.25">
      <c r="D16">
        <v>11</v>
      </c>
      <c r="E16" s="2" t="s">
        <v>650</v>
      </c>
      <c r="F16" s="2" t="s">
        <v>170</v>
      </c>
      <c r="G16" s="2" t="s">
        <v>201</v>
      </c>
      <c r="H16" s="3">
        <v>43268.031007673613</v>
      </c>
    </row>
    <row r="17" spans="4:8" x14ac:dyDescent="0.25">
      <c r="D17">
        <v>12</v>
      </c>
      <c r="E17" s="2" t="s">
        <v>650</v>
      </c>
      <c r="F17" s="2" t="s">
        <v>185</v>
      </c>
      <c r="G17" s="2" t="s">
        <v>201</v>
      </c>
      <c r="H17" s="3">
        <v>43268.031007673613</v>
      </c>
    </row>
    <row r="18" spans="4:8" x14ac:dyDescent="0.25">
      <c r="D18">
        <v>13</v>
      </c>
      <c r="E18" s="2" t="s">
        <v>650</v>
      </c>
      <c r="F18" s="2" t="s">
        <v>182</v>
      </c>
      <c r="G18" s="2" t="s">
        <v>201</v>
      </c>
      <c r="H18" s="3">
        <v>43268.031007673613</v>
      </c>
    </row>
    <row r="19" spans="4:8" x14ac:dyDescent="0.25">
      <c r="D19">
        <v>14</v>
      </c>
      <c r="E19" s="2" t="s">
        <v>650</v>
      </c>
      <c r="F19" s="2" t="s">
        <v>168</v>
      </c>
      <c r="G19" s="2" t="s">
        <v>201</v>
      </c>
      <c r="H19" s="3">
        <v>43268.031007673613</v>
      </c>
    </row>
    <row r="20" spans="4:8" x14ac:dyDescent="0.25">
      <c r="D20">
        <v>15</v>
      </c>
      <c r="E20" s="2" t="s">
        <v>650</v>
      </c>
      <c r="F20" s="2" t="s">
        <v>171</v>
      </c>
      <c r="G20" s="2" t="s">
        <v>201</v>
      </c>
      <c r="H20" s="3">
        <v>43268.031007673613</v>
      </c>
    </row>
    <row r="21" spans="4:8" x14ac:dyDescent="0.25">
      <c r="D21">
        <v>16</v>
      </c>
      <c r="E21" s="2" t="s">
        <v>650</v>
      </c>
      <c r="F21" s="2" t="s">
        <v>167</v>
      </c>
      <c r="G21" s="2" t="s">
        <v>201</v>
      </c>
      <c r="H21" s="3">
        <v>43268.031007673613</v>
      </c>
    </row>
    <row r="22" spans="4:8" x14ac:dyDescent="0.25">
      <c r="D22">
        <v>17</v>
      </c>
      <c r="E22" s="2" t="s">
        <v>650</v>
      </c>
      <c r="F22" s="2" t="s">
        <v>181</v>
      </c>
      <c r="G22" s="2" t="s">
        <v>201</v>
      </c>
      <c r="H22" s="3">
        <v>43268.031007673613</v>
      </c>
    </row>
    <row r="23" spans="4:8" x14ac:dyDescent="0.25">
      <c r="D23">
        <v>18</v>
      </c>
      <c r="E23" s="2" t="s">
        <v>650</v>
      </c>
      <c r="F23" s="2" t="s">
        <v>183</v>
      </c>
      <c r="G23" s="2" t="s">
        <v>201</v>
      </c>
      <c r="H23" s="3">
        <v>43268.031007673613</v>
      </c>
    </row>
    <row r="24" spans="4:8" x14ac:dyDescent="0.25">
      <c r="D24">
        <v>19</v>
      </c>
      <c r="E24" s="2" t="s">
        <v>650</v>
      </c>
      <c r="F24" s="2" t="s">
        <v>178</v>
      </c>
      <c r="G24" s="2" t="s">
        <v>201</v>
      </c>
      <c r="H24" s="3">
        <v>43268.031007673613</v>
      </c>
    </row>
    <row r="25" spans="4:8" x14ac:dyDescent="0.25">
      <c r="D25">
        <v>20</v>
      </c>
      <c r="E25" s="2" t="s">
        <v>650</v>
      </c>
      <c r="F25" s="2" t="s">
        <v>172</v>
      </c>
      <c r="G25" s="2" t="s">
        <v>201</v>
      </c>
      <c r="H25" s="3">
        <v>43268.031007673613</v>
      </c>
    </row>
    <row r="26" spans="4:8" x14ac:dyDescent="0.25">
      <c r="D26">
        <v>21</v>
      </c>
      <c r="E26" s="2" t="s">
        <v>650</v>
      </c>
      <c r="F26" s="2" t="s">
        <v>187</v>
      </c>
      <c r="G26" s="2" t="s">
        <v>201</v>
      </c>
      <c r="H26" s="3">
        <v>43268.031007673613</v>
      </c>
    </row>
    <row r="27" spans="4:8" x14ac:dyDescent="0.25">
      <c r="D27">
        <v>22</v>
      </c>
      <c r="E27" s="2" t="s">
        <v>650</v>
      </c>
      <c r="F27" s="2" t="s">
        <v>189</v>
      </c>
      <c r="G27" s="2" t="s">
        <v>201</v>
      </c>
      <c r="H27" s="3">
        <v>43268.031007673613</v>
      </c>
    </row>
    <row r="28" spans="4:8" x14ac:dyDescent="0.25">
      <c r="D28">
        <v>23</v>
      </c>
      <c r="E28" s="2" t="s">
        <v>650</v>
      </c>
      <c r="F28" s="2" t="s">
        <v>165</v>
      </c>
      <c r="G28" s="2" t="s">
        <v>201</v>
      </c>
      <c r="H28" s="3">
        <v>43268.031007673613</v>
      </c>
    </row>
    <row r="29" spans="4:8" x14ac:dyDescent="0.25">
      <c r="D29">
        <v>24</v>
      </c>
      <c r="E29" s="2" t="s">
        <v>650</v>
      </c>
      <c r="F29" s="2" t="s">
        <v>188</v>
      </c>
      <c r="G29" s="2" t="s">
        <v>201</v>
      </c>
      <c r="H29" s="3">
        <v>43268.031007673613</v>
      </c>
    </row>
    <row r="30" spans="4:8" x14ac:dyDescent="0.25">
      <c r="D30">
        <v>25</v>
      </c>
      <c r="E30" s="2" t="s">
        <v>650</v>
      </c>
      <c r="F30" s="2" t="s">
        <v>174</v>
      </c>
      <c r="G30" s="2" t="s">
        <v>201</v>
      </c>
      <c r="H30" s="3">
        <v>43268.031007673613</v>
      </c>
    </row>
    <row r="31" spans="4:8" x14ac:dyDescent="0.25">
      <c r="D31">
        <v>26</v>
      </c>
      <c r="E31" s="2" t="s">
        <v>650</v>
      </c>
      <c r="F31" s="2" t="s">
        <v>184</v>
      </c>
      <c r="G31" s="2" t="s">
        <v>201</v>
      </c>
      <c r="H31" s="3">
        <v>43268.031007673613</v>
      </c>
    </row>
    <row r="32" spans="4:8" x14ac:dyDescent="0.25">
      <c r="D32">
        <v>27</v>
      </c>
      <c r="E32" s="2" t="s">
        <v>650</v>
      </c>
      <c r="F32" s="2" t="s">
        <v>190</v>
      </c>
      <c r="G32" s="2" t="s">
        <v>201</v>
      </c>
      <c r="H32" s="3">
        <v>43268.031007673613</v>
      </c>
    </row>
    <row r="33" spans="4:8" x14ac:dyDescent="0.25">
      <c r="D33">
        <v>28</v>
      </c>
      <c r="E33" s="2" t="s">
        <v>650</v>
      </c>
      <c r="F33" s="2" t="s">
        <v>166</v>
      </c>
      <c r="G33" s="2" t="s">
        <v>201</v>
      </c>
      <c r="H33" s="3">
        <v>43268.031007673613</v>
      </c>
    </row>
    <row r="34" spans="4:8" x14ac:dyDescent="0.25">
      <c r="D34">
        <v>29</v>
      </c>
      <c r="E34" s="2" t="s">
        <v>650</v>
      </c>
      <c r="F34" s="2" t="s">
        <v>162</v>
      </c>
      <c r="G34" s="2" t="s">
        <v>201</v>
      </c>
      <c r="H34" s="3">
        <v>43268.031007673613</v>
      </c>
    </row>
    <row r="35" spans="4:8" x14ac:dyDescent="0.25">
      <c r="D35">
        <v>30</v>
      </c>
      <c r="E35" s="2" t="s">
        <v>650</v>
      </c>
      <c r="F35" s="2" t="s">
        <v>176</v>
      </c>
      <c r="G35" s="2" t="s">
        <v>201</v>
      </c>
      <c r="H35" s="3">
        <v>43268.031007673613</v>
      </c>
    </row>
    <row r="36" spans="4:8" x14ac:dyDescent="0.25">
      <c r="D36">
        <v>31</v>
      </c>
      <c r="E36" s="2" t="s">
        <v>650</v>
      </c>
      <c r="F36" s="2" t="s">
        <v>33</v>
      </c>
      <c r="G36" s="2" t="s">
        <v>201</v>
      </c>
      <c r="H36" s="3">
        <v>43268.031007673613</v>
      </c>
    </row>
    <row r="37" spans="4:8" x14ac:dyDescent="0.25">
      <c r="D37">
        <v>32</v>
      </c>
      <c r="E37" s="2" t="s">
        <v>650</v>
      </c>
      <c r="F37" s="2" t="s">
        <v>179</v>
      </c>
      <c r="G37" s="2" t="s">
        <v>201</v>
      </c>
      <c r="H37" s="3">
        <v>43268.031007673613</v>
      </c>
    </row>
    <row r="38" spans="4:8" x14ac:dyDescent="0.25">
      <c r="D38">
        <v>33</v>
      </c>
      <c r="E38" s="2" t="s">
        <v>650</v>
      </c>
      <c r="F38" s="2" t="s">
        <v>180</v>
      </c>
      <c r="G38" s="2" t="s">
        <v>201</v>
      </c>
      <c r="H38" s="3">
        <v>43268.031007673613</v>
      </c>
    </row>
    <row r="39" spans="4:8" x14ac:dyDescent="0.25">
      <c r="D39">
        <v>34</v>
      </c>
      <c r="E39" s="2" t="s">
        <v>650</v>
      </c>
      <c r="F39" s="2" t="s">
        <v>163</v>
      </c>
      <c r="G39" s="2" t="s">
        <v>201</v>
      </c>
      <c r="H39" s="3">
        <v>43268.031007673613</v>
      </c>
    </row>
    <row r="40" spans="4:8" x14ac:dyDescent="0.25">
      <c r="D40">
        <v>35</v>
      </c>
      <c r="E40" s="2" t="s">
        <v>650</v>
      </c>
      <c r="F40" s="2" t="s">
        <v>169</v>
      </c>
      <c r="G40" s="2" t="s">
        <v>201</v>
      </c>
      <c r="H40" s="3">
        <v>43268.031007673613</v>
      </c>
    </row>
    <row r="41" spans="4:8" x14ac:dyDescent="0.25">
      <c r="D41">
        <v>36</v>
      </c>
      <c r="E41" s="2" t="s">
        <v>650</v>
      </c>
      <c r="F41" s="2" t="s">
        <v>175</v>
      </c>
      <c r="G41" s="2" t="s">
        <v>201</v>
      </c>
      <c r="H41" s="3">
        <v>43268.031007673613</v>
      </c>
    </row>
    <row r="42" spans="4:8" x14ac:dyDescent="0.25">
      <c r="D42">
        <v>37</v>
      </c>
      <c r="E42" s="2" t="s">
        <v>650</v>
      </c>
      <c r="F42" s="2" t="s">
        <v>177</v>
      </c>
      <c r="G42" s="2" t="s">
        <v>201</v>
      </c>
      <c r="H42" s="3">
        <v>43268.031007673613</v>
      </c>
    </row>
    <row r="43" spans="4:8" x14ac:dyDescent="0.25">
      <c r="D43">
        <v>38</v>
      </c>
      <c r="E43" s="2" t="s">
        <v>650</v>
      </c>
      <c r="F43" s="2" t="s">
        <v>14</v>
      </c>
      <c r="G43" s="2" t="s">
        <v>8</v>
      </c>
      <c r="H43" s="3">
        <v>43268.031007673613</v>
      </c>
    </row>
    <row r="44" spans="4:8" x14ac:dyDescent="0.25">
      <c r="D44">
        <v>39</v>
      </c>
      <c r="E44" s="2" t="s">
        <v>650</v>
      </c>
      <c r="F44" s="2" t="s">
        <v>78</v>
      </c>
      <c r="G44" s="2" t="s">
        <v>8</v>
      </c>
      <c r="H44" s="3">
        <v>43268.031007673613</v>
      </c>
    </row>
    <row r="45" spans="4:8" x14ac:dyDescent="0.25">
      <c r="D45">
        <v>40</v>
      </c>
      <c r="E45" s="2" t="s">
        <v>650</v>
      </c>
      <c r="F45" s="2" t="s">
        <v>77</v>
      </c>
      <c r="G45" s="2" t="s">
        <v>8</v>
      </c>
      <c r="H45" s="3">
        <v>43268.031007673613</v>
      </c>
    </row>
    <row r="46" spans="4:8" x14ac:dyDescent="0.25">
      <c r="D46">
        <v>41</v>
      </c>
      <c r="E46" s="2" t="s">
        <v>650</v>
      </c>
      <c r="F46" s="2" t="s">
        <v>71</v>
      </c>
      <c r="G46" s="2" t="s">
        <v>8</v>
      </c>
      <c r="H46" s="3">
        <v>43268.031007673613</v>
      </c>
    </row>
    <row r="47" spans="4:8" x14ac:dyDescent="0.25">
      <c r="D47">
        <v>42</v>
      </c>
      <c r="E47" s="2" t="s">
        <v>650</v>
      </c>
      <c r="F47" s="2" t="s">
        <v>81</v>
      </c>
      <c r="G47" s="2" t="s">
        <v>8</v>
      </c>
      <c r="H47" s="3">
        <v>43268.031007673613</v>
      </c>
    </row>
    <row r="48" spans="4:8" x14ac:dyDescent="0.25">
      <c r="D48">
        <v>43</v>
      </c>
      <c r="E48" s="2" t="s">
        <v>650</v>
      </c>
      <c r="F48" s="2" t="s">
        <v>82</v>
      </c>
      <c r="G48" s="2" t="s">
        <v>8</v>
      </c>
      <c r="H48" s="3">
        <v>43268.031007673613</v>
      </c>
    </row>
    <row r="49" spans="4:8" x14ac:dyDescent="0.25">
      <c r="D49">
        <v>44</v>
      </c>
      <c r="E49" s="2" t="s">
        <v>650</v>
      </c>
      <c r="F49" s="2" t="s">
        <v>74</v>
      </c>
      <c r="G49" s="2" t="s">
        <v>8</v>
      </c>
      <c r="H49" s="3">
        <v>43268.031007673613</v>
      </c>
    </row>
    <row r="50" spans="4:8" x14ac:dyDescent="0.25">
      <c r="D50">
        <v>45</v>
      </c>
      <c r="E50" s="2" t="s">
        <v>650</v>
      </c>
      <c r="F50" s="2" t="s">
        <v>80</v>
      </c>
      <c r="G50" s="2" t="s">
        <v>8</v>
      </c>
      <c r="H50" s="3">
        <v>43268.031007673613</v>
      </c>
    </row>
    <row r="51" spans="4:8" x14ac:dyDescent="0.25">
      <c r="D51">
        <v>46</v>
      </c>
      <c r="E51" s="2" t="s">
        <v>650</v>
      </c>
      <c r="F51" s="2" t="s">
        <v>65</v>
      </c>
      <c r="G51" s="2" t="s">
        <v>8</v>
      </c>
      <c r="H51" s="3">
        <v>43268.031007673613</v>
      </c>
    </row>
    <row r="52" spans="4:8" x14ac:dyDescent="0.25">
      <c r="D52">
        <v>47</v>
      </c>
      <c r="E52" s="2" t="s">
        <v>650</v>
      </c>
      <c r="F52" s="2" t="s">
        <v>86</v>
      </c>
      <c r="G52" s="2" t="s">
        <v>8</v>
      </c>
      <c r="H52" s="3">
        <v>43268.031007673613</v>
      </c>
    </row>
    <row r="53" spans="4:8" x14ac:dyDescent="0.25">
      <c r="D53">
        <v>48</v>
      </c>
      <c r="E53" s="2" t="s">
        <v>650</v>
      </c>
      <c r="F53" s="2" t="s">
        <v>89</v>
      </c>
      <c r="G53" s="2" t="s">
        <v>8</v>
      </c>
      <c r="H53" s="3">
        <v>43268.031007673613</v>
      </c>
    </row>
    <row r="54" spans="4:8" x14ac:dyDescent="0.25">
      <c r="D54">
        <v>49</v>
      </c>
      <c r="E54" s="2" t="s">
        <v>650</v>
      </c>
      <c r="F54" s="2" t="s">
        <v>52</v>
      </c>
      <c r="G54" s="2" t="s">
        <v>8</v>
      </c>
      <c r="H54" s="3">
        <v>43268.031007673613</v>
      </c>
    </row>
    <row r="55" spans="4:8" x14ac:dyDescent="0.25">
      <c r="D55">
        <v>50</v>
      </c>
      <c r="E55" s="2" t="s">
        <v>650</v>
      </c>
      <c r="F55" s="2" t="s">
        <v>79</v>
      </c>
      <c r="G55" s="2" t="s">
        <v>8</v>
      </c>
      <c r="H55" s="3">
        <v>43268.031007673613</v>
      </c>
    </row>
    <row r="56" spans="4:8" x14ac:dyDescent="0.25">
      <c r="D56">
        <v>51</v>
      </c>
      <c r="E56" s="2" t="s">
        <v>650</v>
      </c>
      <c r="F56" s="2" t="s">
        <v>87</v>
      </c>
      <c r="G56" s="2" t="s">
        <v>8</v>
      </c>
      <c r="H56" s="3">
        <v>43268.031007673613</v>
      </c>
    </row>
    <row r="57" spans="4:8" x14ac:dyDescent="0.25">
      <c r="D57">
        <v>52</v>
      </c>
      <c r="E57" s="2" t="s">
        <v>650</v>
      </c>
      <c r="F57" s="2" t="s">
        <v>13</v>
      </c>
      <c r="G57" s="2" t="s">
        <v>8</v>
      </c>
      <c r="H57" s="3">
        <v>43268.031007673613</v>
      </c>
    </row>
    <row r="58" spans="4:8" x14ac:dyDescent="0.25">
      <c r="D58">
        <v>53</v>
      </c>
      <c r="E58" s="2" t="s">
        <v>650</v>
      </c>
      <c r="F58" s="2" t="s">
        <v>75</v>
      </c>
      <c r="G58" s="2" t="s">
        <v>8</v>
      </c>
      <c r="H58" s="3">
        <v>43268.031007673613</v>
      </c>
    </row>
    <row r="59" spans="4:8" x14ac:dyDescent="0.25">
      <c r="D59">
        <v>54</v>
      </c>
      <c r="E59" s="2" t="s">
        <v>650</v>
      </c>
      <c r="F59" s="2" t="s">
        <v>84</v>
      </c>
      <c r="G59" s="2" t="s">
        <v>8</v>
      </c>
      <c r="H59" s="3">
        <v>43268.031007673613</v>
      </c>
    </row>
    <row r="60" spans="4:8" x14ac:dyDescent="0.25">
      <c r="D60">
        <v>55</v>
      </c>
      <c r="E60" s="2" t="s">
        <v>650</v>
      </c>
      <c r="F60" s="2" t="s">
        <v>83</v>
      </c>
      <c r="G60" s="2" t="s">
        <v>8</v>
      </c>
      <c r="H60" s="3">
        <v>43268.031007673613</v>
      </c>
    </row>
    <row r="61" spans="4:8" x14ac:dyDescent="0.25">
      <c r="D61">
        <v>56</v>
      </c>
      <c r="E61" s="2" t="s">
        <v>650</v>
      </c>
      <c r="F61" s="2" t="s">
        <v>66</v>
      </c>
      <c r="G61" s="2" t="s">
        <v>8</v>
      </c>
      <c r="H61" s="3">
        <v>43268.031007673613</v>
      </c>
    </row>
    <row r="62" spans="4:8" x14ac:dyDescent="0.25">
      <c r="D62">
        <v>57</v>
      </c>
      <c r="E62" s="2" t="s">
        <v>650</v>
      </c>
      <c r="F62" s="2" t="s">
        <v>55</v>
      </c>
      <c r="G62" s="2" t="s">
        <v>8</v>
      </c>
      <c r="H62" s="3">
        <v>43268.031007673613</v>
      </c>
    </row>
    <row r="63" spans="4:8" x14ac:dyDescent="0.25">
      <c r="D63">
        <v>58</v>
      </c>
      <c r="E63" s="2" t="s">
        <v>650</v>
      </c>
      <c r="F63" s="2" t="s">
        <v>60</v>
      </c>
      <c r="G63" s="2" t="s">
        <v>8</v>
      </c>
      <c r="H63" s="3">
        <v>43268.031007673613</v>
      </c>
    </row>
    <row r="64" spans="4:8" x14ac:dyDescent="0.25">
      <c r="D64">
        <v>59</v>
      </c>
      <c r="E64" s="2" t="s">
        <v>650</v>
      </c>
      <c r="F64" s="2" t="s">
        <v>76</v>
      </c>
      <c r="G64" s="2" t="s">
        <v>8</v>
      </c>
      <c r="H64" s="3">
        <v>43268.031007673613</v>
      </c>
    </row>
    <row r="65" spans="4:8" x14ac:dyDescent="0.25">
      <c r="D65">
        <v>60</v>
      </c>
      <c r="E65" s="2" t="s">
        <v>650</v>
      </c>
      <c r="F65" s="2" t="s">
        <v>15</v>
      </c>
      <c r="G65" s="2" t="s">
        <v>8</v>
      </c>
      <c r="H65" s="3">
        <v>43268.031007673613</v>
      </c>
    </row>
    <row r="66" spans="4:8" x14ac:dyDescent="0.25">
      <c r="D66">
        <v>61</v>
      </c>
      <c r="E66" s="2" t="s">
        <v>650</v>
      </c>
      <c r="F66" s="2" t="s">
        <v>68</v>
      </c>
      <c r="G66" s="2" t="s">
        <v>8</v>
      </c>
      <c r="H66" s="3">
        <v>43268.031007673613</v>
      </c>
    </row>
    <row r="67" spans="4:8" x14ac:dyDescent="0.25">
      <c r="D67">
        <v>62</v>
      </c>
      <c r="E67" s="2" t="s">
        <v>650</v>
      </c>
      <c r="F67" s="2" t="s">
        <v>69</v>
      </c>
      <c r="G67" s="2" t="s">
        <v>8</v>
      </c>
      <c r="H67" s="3">
        <v>43268.031007673613</v>
      </c>
    </row>
    <row r="68" spans="4:8" x14ac:dyDescent="0.25">
      <c r="D68">
        <v>63</v>
      </c>
      <c r="E68" s="2" t="s">
        <v>650</v>
      </c>
      <c r="F68" s="2" t="s">
        <v>85</v>
      </c>
      <c r="G68" s="2" t="s">
        <v>8</v>
      </c>
      <c r="H68" s="3">
        <v>43268.031007673613</v>
      </c>
    </row>
    <row r="69" spans="4:8" x14ac:dyDescent="0.25">
      <c r="D69">
        <v>64</v>
      </c>
      <c r="E69" s="2" t="s">
        <v>650</v>
      </c>
      <c r="F69" s="2" t="s">
        <v>50</v>
      </c>
      <c r="G69" s="2" t="s">
        <v>8</v>
      </c>
      <c r="H69" s="3">
        <v>43268.031007673613</v>
      </c>
    </row>
    <row r="70" spans="4:8" x14ac:dyDescent="0.25">
      <c r="D70">
        <v>65</v>
      </c>
      <c r="E70" s="2" t="s">
        <v>650</v>
      </c>
      <c r="F70" s="2" t="s">
        <v>64</v>
      </c>
      <c r="G70" s="2" t="s">
        <v>8</v>
      </c>
      <c r="H70" s="3">
        <v>43268.031007673613</v>
      </c>
    </row>
    <row r="71" spans="4:8" x14ac:dyDescent="0.25">
      <c r="D71">
        <v>66</v>
      </c>
      <c r="E71" s="2" t="s">
        <v>650</v>
      </c>
      <c r="F71" s="2" t="s">
        <v>51</v>
      </c>
      <c r="G71" s="2" t="s">
        <v>8</v>
      </c>
      <c r="H71" s="3">
        <v>43268.031007673613</v>
      </c>
    </row>
    <row r="72" spans="4:8" x14ac:dyDescent="0.25">
      <c r="D72">
        <v>67</v>
      </c>
      <c r="E72" s="2" t="s">
        <v>650</v>
      </c>
      <c r="F72" s="2" t="s">
        <v>62</v>
      </c>
      <c r="G72" s="2" t="s">
        <v>8</v>
      </c>
      <c r="H72" s="3">
        <v>43268.031007673613</v>
      </c>
    </row>
    <row r="73" spans="4:8" x14ac:dyDescent="0.25">
      <c r="D73">
        <v>68</v>
      </c>
      <c r="E73" s="2" t="s">
        <v>650</v>
      </c>
      <c r="F73" s="2" t="s">
        <v>63</v>
      </c>
      <c r="G73" s="2" t="s">
        <v>8</v>
      </c>
      <c r="H73" s="3">
        <v>43268.031007673613</v>
      </c>
    </row>
    <row r="74" spans="4:8" x14ac:dyDescent="0.25">
      <c r="D74">
        <v>69</v>
      </c>
      <c r="E74" s="2" t="s">
        <v>650</v>
      </c>
      <c r="F74" s="2" t="s">
        <v>8</v>
      </c>
      <c r="G74" s="2" t="s">
        <v>8</v>
      </c>
      <c r="H74" s="3">
        <v>43268.031007673613</v>
      </c>
    </row>
    <row r="75" spans="4:8" x14ac:dyDescent="0.25">
      <c r="D75">
        <v>70</v>
      </c>
      <c r="E75" s="2" t="s">
        <v>650</v>
      </c>
      <c r="F75" s="2" t="s">
        <v>73</v>
      </c>
      <c r="G75" s="2" t="s">
        <v>8</v>
      </c>
      <c r="H75" s="3">
        <v>43268.031007673613</v>
      </c>
    </row>
    <row r="76" spans="4:8" x14ac:dyDescent="0.25">
      <c r="D76">
        <v>71</v>
      </c>
      <c r="E76" s="2" t="s">
        <v>650</v>
      </c>
      <c r="F76" s="2" t="s">
        <v>61</v>
      </c>
      <c r="G76" s="2" t="s">
        <v>8</v>
      </c>
      <c r="H76" s="3">
        <v>43268.031007673613</v>
      </c>
    </row>
    <row r="77" spans="4:8" x14ac:dyDescent="0.25">
      <c r="D77">
        <v>72</v>
      </c>
      <c r="E77" s="2" t="s">
        <v>650</v>
      </c>
      <c r="F77" s="2" t="s">
        <v>56</v>
      </c>
      <c r="G77" s="2" t="s">
        <v>8</v>
      </c>
      <c r="H77" s="3">
        <v>43268.031007673613</v>
      </c>
    </row>
    <row r="78" spans="4:8" x14ac:dyDescent="0.25">
      <c r="D78">
        <v>73</v>
      </c>
      <c r="E78" s="2" t="s">
        <v>650</v>
      </c>
      <c r="F78" s="2" t="s">
        <v>11</v>
      </c>
      <c r="G78" s="2" t="s">
        <v>8</v>
      </c>
      <c r="H78" s="3">
        <v>43268.031007673613</v>
      </c>
    </row>
    <row r="79" spans="4:8" x14ac:dyDescent="0.25">
      <c r="D79">
        <v>74</v>
      </c>
      <c r="E79" s="2" t="s">
        <v>650</v>
      </c>
      <c r="F79" s="2" t="s">
        <v>67</v>
      </c>
      <c r="G79" s="2" t="s">
        <v>8</v>
      </c>
      <c r="H79" s="3">
        <v>43268.031007673613</v>
      </c>
    </row>
    <row r="80" spans="4:8" x14ac:dyDescent="0.25">
      <c r="D80">
        <v>75</v>
      </c>
      <c r="E80" s="2" t="s">
        <v>650</v>
      </c>
      <c r="F80" s="2" t="s">
        <v>12</v>
      </c>
      <c r="G80" s="2" t="s">
        <v>8</v>
      </c>
      <c r="H80" s="3">
        <v>43268.031007673613</v>
      </c>
    </row>
    <row r="81" spans="4:8" x14ac:dyDescent="0.25">
      <c r="D81">
        <v>76</v>
      </c>
      <c r="E81" s="2" t="s">
        <v>650</v>
      </c>
      <c r="F81" s="2" t="s">
        <v>49</v>
      </c>
      <c r="G81" s="2" t="s">
        <v>8</v>
      </c>
      <c r="H81" s="3">
        <v>43268.031007673613</v>
      </c>
    </row>
    <row r="82" spans="4:8" x14ac:dyDescent="0.25">
      <c r="D82">
        <v>77</v>
      </c>
      <c r="E82" s="2" t="s">
        <v>650</v>
      </c>
      <c r="F82" s="2" t="s">
        <v>58</v>
      </c>
      <c r="G82" s="2" t="s">
        <v>8</v>
      </c>
      <c r="H82" s="3">
        <v>43268.031007673613</v>
      </c>
    </row>
    <row r="83" spans="4:8" x14ac:dyDescent="0.25">
      <c r="D83">
        <v>78</v>
      </c>
      <c r="E83" s="2" t="s">
        <v>650</v>
      </c>
      <c r="F83" s="2" t="s">
        <v>59</v>
      </c>
      <c r="G83" s="2" t="s">
        <v>8</v>
      </c>
      <c r="H83" s="3">
        <v>43268.031007673613</v>
      </c>
    </row>
    <row r="84" spans="4:8" x14ac:dyDescent="0.25">
      <c r="D84">
        <v>79</v>
      </c>
      <c r="E84" s="2" t="s">
        <v>650</v>
      </c>
      <c r="F84" s="2" t="s">
        <v>57</v>
      </c>
      <c r="G84" s="2" t="s">
        <v>8</v>
      </c>
      <c r="H84" s="3">
        <v>43268.031007673613</v>
      </c>
    </row>
    <row r="85" spans="4:8" x14ac:dyDescent="0.25">
      <c r="D85">
        <v>80</v>
      </c>
      <c r="E85" s="2" t="s">
        <v>650</v>
      </c>
      <c r="F85" s="2" t="s">
        <v>72</v>
      </c>
      <c r="G85" s="2" t="s">
        <v>8</v>
      </c>
      <c r="H85" s="3">
        <v>43268.031007673613</v>
      </c>
    </row>
    <row r="86" spans="4:8" x14ac:dyDescent="0.25">
      <c r="D86">
        <v>81</v>
      </c>
      <c r="E86" s="2" t="s">
        <v>650</v>
      </c>
      <c r="F86" s="2" t="s">
        <v>54</v>
      </c>
      <c r="G86" s="2" t="s">
        <v>8</v>
      </c>
      <c r="H86" s="3">
        <v>43268.031007673613</v>
      </c>
    </row>
    <row r="87" spans="4:8" x14ac:dyDescent="0.25">
      <c r="D87">
        <v>82</v>
      </c>
      <c r="E87" s="2" t="s">
        <v>650</v>
      </c>
      <c r="F87" s="2" t="s">
        <v>70</v>
      </c>
      <c r="G87" s="2" t="s">
        <v>8</v>
      </c>
      <c r="H87" s="3">
        <v>43268.031007673613</v>
      </c>
    </row>
    <row r="88" spans="4:8" x14ac:dyDescent="0.25">
      <c r="D88">
        <v>83</v>
      </c>
      <c r="E88" s="2" t="s">
        <v>650</v>
      </c>
      <c r="F88" s="2" t="s">
        <v>47</v>
      </c>
      <c r="G88" s="2" t="s">
        <v>8</v>
      </c>
      <c r="H88" s="3">
        <v>43268.031007673613</v>
      </c>
    </row>
    <row r="89" spans="4:8" x14ac:dyDescent="0.25">
      <c r="D89">
        <v>84</v>
      </c>
      <c r="E89" s="2" t="s">
        <v>650</v>
      </c>
      <c r="F89" s="2" t="s">
        <v>48</v>
      </c>
      <c r="G89" s="2" t="s">
        <v>8</v>
      </c>
      <c r="H89" s="3">
        <v>43268.031007673613</v>
      </c>
    </row>
    <row r="90" spans="4:8" x14ac:dyDescent="0.25">
      <c r="D90">
        <v>85</v>
      </c>
      <c r="E90" s="2" t="s">
        <v>650</v>
      </c>
      <c r="F90" s="2" t="s">
        <v>53</v>
      </c>
      <c r="G90" s="2" t="s">
        <v>8</v>
      </c>
      <c r="H90" s="3">
        <v>43268.031007673613</v>
      </c>
    </row>
    <row r="91" spans="4:8" x14ac:dyDescent="0.25">
      <c r="D91">
        <v>86</v>
      </c>
      <c r="E91" s="2" t="s">
        <v>650</v>
      </c>
      <c r="F91" s="2" t="s">
        <v>88</v>
      </c>
      <c r="G91" s="2" t="s">
        <v>8</v>
      </c>
      <c r="H91" s="3">
        <v>43268.031007673613</v>
      </c>
    </row>
    <row r="92" spans="4:8" x14ac:dyDescent="0.25">
      <c r="D92">
        <v>87</v>
      </c>
      <c r="E92" s="2" t="s">
        <v>650</v>
      </c>
      <c r="F92" s="2" t="s">
        <v>46</v>
      </c>
      <c r="G92" s="2" t="s">
        <v>8</v>
      </c>
      <c r="H92" s="3">
        <v>43268.031007673613</v>
      </c>
    </row>
    <row r="93" spans="4:8" x14ac:dyDescent="0.25">
      <c r="D93">
        <v>88</v>
      </c>
      <c r="E93" s="2" t="s">
        <v>650</v>
      </c>
      <c r="F93" s="2" t="s">
        <v>31</v>
      </c>
      <c r="G93" s="2" t="s">
        <v>196</v>
      </c>
      <c r="H93" s="3">
        <v>43268.031007673613</v>
      </c>
    </row>
    <row r="94" spans="4:8" x14ac:dyDescent="0.25">
      <c r="D94">
        <v>89</v>
      </c>
      <c r="E94" s="2" t="s">
        <v>650</v>
      </c>
      <c r="F94" s="2" t="s">
        <v>32</v>
      </c>
      <c r="G94" s="2" t="s">
        <v>196</v>
      </c>
      <c r="H94" s="3">
        <v>43268.031007673613</v>
      </c>
    </row>
    <row r="95" spans="4:8" x14ac:dyDescent="0.25">
      <c r="D95">
        <v>90</v>
      </c>
      <c r="E95" s="2" t="s">
        <v>650</v>
      </c>
      <c r="F95" s="2" t="s">
        <v>27</v>
      </c>
      <c r="G95" s="2" t="s">
        <v>196</v>
      </c>
      <c r="H95" s="3">
        <v>43268.031007673613</v>
      </c>
    </row>
    <row r="96" spans="4:8" x14ac:dyDescent="0.25">
      <c r="D96">
        <v>91</v>
      </c>
      <c r="E96" s="2" t="s">
        <v>650</v>
      </c>
      <c r="F96" s="2" t="s">
        <v>38</v>
      </c>
      <c r="G96" s="2" t="s">
        <v>196</v>
      </c>
      <c r="H96" s="3">
        <v>43268.031007673613</v>
      </c>
    </row>
    <row r="97" spans="4:8" x14ac:dyDescent="0.25">
      <c r="D97">
        <v>92</v>
      </c>
      <c r="E97" s="2" t="s">
        <v>650</v>
      </c>
      <c r="F97" s="2" t="s">
        <v>37</v>
      </c>
      <c r="G97" s="2" t="s">
        <v>196</v>
      </c>
      <c r="H97" s="3">
        <v>43268.031007673613</v>
      </c>
    </row>
    <row r="98" spans="4:8" x14ac:dyDescent="0.25">
      <c r="D98">
        <v>93</v>
      </c>
      <c r="E98" s="2" t="s">
        <v>650</v>
      </c>
      <c r="F98" s="2" t="s">
        <v>36</v>
      </c>
      <c r="G98" s="2" t="s">
        <v>196</v>
      </c>
      <c r="H98" s="3">
        <v>43268.031007673613</v>
      </c>
    </row>
    <row r="99" spans="4:8" x14ac:dyDescent="0.25">
      <c r="D99">
        <v>94</v>
      </c>
      <c r="E99" s="2" t="s">
        <v>650</v>
      </c>
      <c r="F99" s="2" t="s">
        <v>39</v>
      </c>
      <c r="G99" s="2" t="s">
        <v>196</v>
      </c>
      <c r="H99" s="3">
        <v>43268.031007673613</v>
      </c>
    </row>
    <row r="100" spans="4:8" x14ac:dyDescent="0.25">
      <c r="D100">
        <v>95</v>
      </c>
      <c r="E100" s="2" t="s">
        <v>650</v>
      </c>
      <c r="F100" s="2" t="s">
        <v>35</v>
      </c>
      <c r="G100" s="2" t="s">
        <v>196</v>
      </c>
      <c r="H100" s="3">
        <v>43268.031007673613</v>
      </c>
    </row>
    <row r="101" spans="4:8" x14ac:dyDescent="0.25">
      <c r="D101">
        <v>96</v>
      </c>
      <c r="E101" s="2" t="s">
        <v>650</v>
      </c>
      <c r="F101" s="2" t="s">
        <v>40</v>
      </c>
      <c r="G101" s="2" t="s">
        <v>196</v>
      </c>
      <c r="H101" s="3">
        <v>43268.031007673613</v>
      </c>
    </row>
    <row r="102" spans="4:8" x14ac:dyDescent="0.25">
      <c r="D102">
        <v>97</v>
      </c>
      <c r="E102" s="2" t="s">
        <v>650</v>
      </c>
      <c r="F102" s="2" t="s">
        <v>34</v>
      </c>
      <c r="G102" s="2" t="s">
        <v>196</v>
      </c>
      <c r="H102" s="3">
        <v>43268.031007673613</v>
      </c>
    </row>
    <row r="103" spans="4:8" x14ac:dyDescent="0.25">
      <c r="D103">
        <v>98</v>
      </c>
      <c r="E103" s="2" t="s">
        <v>650</v>
      </c>
      <c r="F103" s="2" t="s">
        <v>29</v>
      </c>
      <c r="G103" s="2" t="s">
        <v>196</v>
      </c>
      <c r="H103" s="3">
        <v>43268.031007673613</v>
      </c>
    </row>
    <row r="104" spans="4:8" x14ac:dyDescent="0.25">
      <c r="D104">
        <v>99</v>
      </c>
      <c r="E104" s="2" t="s">
        <v>650</v>
      </c>
      <c r="F104" s="2" t="s">
        <v>30</v>
      </c>
      <c r="G104" s="2" t="s">
        <v>196</v>
      </c>
      <c r="H104" s="3">
        <v>43268.031007673613</v>
      </c>
    </row>
    <row r="105" spans="4:8" x14ac:dyDescent="0.25">
      <c r="D105">
        <v>100</v>
      </c>
      <c r="E105" s="2" t="s">
        <v>650</v>
      </c>
      <c r="F105" s="2" t="s">
        <v>33</v>
      </c>
      <c r="G105" s="2" t="s">
        <v>196</v>
      </c>
      <c r="H105" s="3">
        <v>43268.031007673613</v>
      </c>
    </row>
    <row r="106" spans="4:8" x14ac:dyDescent="0.25">
      <c r="D106">
        <v>101</v>
      </c>
      <c r="E106" s="2" t="s">
        <v>650</v>
      </c>
      <c r="F106" s="2" t="s">
        <v>25</v>
      </c>
      <c r="G106" s="2" t="s">
        <v>196</v>
      </c>
      <c r="H106" s="3">
        <v>43268.031007673613</v>
      </c>
    </row>
    <row r="107" spans="4:8" x14ac:dyDescent="0.25">
      <c r="D107">
        <v>102</v>
      </c>
      <c r="E107" s="2" t="s">
        <v>650</v>
      </c>
      <c r="F107" s="2" t="s">
        <v>41</v>
      </c>
      <c r="G107" s="2" t="s">
        <v>196</v>
      </c>
      <c r="H107" s="3">
        <v>43268.031007673613</v>
      </c>
    </row>
    <row r="108" spans="4:8" x14ac:dyDescent="0.25">
      <c r="D108">
        <v>103</v>
      </c>
      <c r="E108" s="2" t="s">
        <v>650</v>
      </c>
      <c r="F108" s="2" t="s">
        <v>28</v>
      </c>
      <c r="G108" s="2" t="s">
        <v>196</v>
      </c>
      <c r="H108" s="3">
        <v>43268.031007673613</v>
      </c>
    </row>
    <row r="109" spans="4:8" x14ac:dyDescent="0.25">
      <c r="D109">
        <v>104</v>
      </c>
      <c r="E109" s="2" t="s">
        <v>650</v>
      </c>
      <c r="F109" s="2" t="s">
        <v>101</v>
      </c>
      <c r="G109" s="2" t="s">
        <v>198</v>
      </c>
      <c r="H109" s="3">
        <v>43268.031007673613</v>
      </c>
    </row>
    <row r="110" spans="4:8" x14ac:dyDescent="0.25">
      <c r="D110">
        <v>105</v>
      </c>
      <c r="E110" s="2" t="s">
        <v>650</v>
      </c>
      <c r="F110" s="2" t="s">
        <v>103</v>
      </c>
      <c r="G110" s="2" t="s">
        <v>198</v>
      </c>
      <c r="H110" s="3">
        <v>43268.031007673613</v>
      </c>
    </row>
    <row r="111" spans="4:8" x14ac:dyDescent="0.25">
      <c r="D111">
        <v>106</v>
      </c>
      <c r="E111" s="2" t="s">
        <v>650</v>
      </c>
      <c r="F111" s="2" t="s">
        <v>102</v>
      </c>
      <c r="G111" s="2" t="s">
        <v>198</v>
      </c>
      <c r="H111" s="3">
        <v>43268.031007673613</v>
      </c>
    </row>
    <row r="112" spans="4:8" x14ac:dyDescent="0.25">
      <c r="D112">
        <v>107</v>
      </c>
      <c r="E112" s="2" t="s">
        <v>650</v>
      </c>
      <c r="F112" s="2" t="s">
        <v>99</v>
      </c>
      <c r="G112" s="2" t="s">
        <v>198</v>
      </c>
      <c r="H112" s="3">
        <v>43268.031007673613</v>
      </c>
    </row>
    <row r="113" spans="4:8" x14ac:dyDescent="0.25">
      <c r="D113">
        <v>108</v>
      </c>
      <c r="E113" s="2" t="s">
        <v>650</v>
      </c>
      <c r="F113" s="2" t="s">
        <v>112</v>
      </c>
      <c r="G113" s="2" t="s">
        <v>198</v>
      </c>
      <c r="H113" s="3">
        <v>43268.031007673613</v>
      </c>
    </row>
    <row r="114" spans="4:8" x14ac:dyDescent="0.25">
      <c r="D114">
        <v>109</v>
      </c>
      <c r="E114" s="2" t="s">
        <v>650</v>
      </c>
      <c r="F114" s="2" t="s">
        <v>113</v>
      </c>
      <c r="G114" s="2" t="s">
        <v>198</v>
      </c>
      <c r="H114" s="3">
        <v>43268.031007673613</v>
      </c>
    </row>
    <row r="115" spans="4:8" x14ac:dyDescent="0.25">
      <c r="D115">
        <v>110</v>
      </c>
      <c r="E115" s="2" t="s">
        <v>650</v>
      </c>
      <c r="F115" s="2" t="s">
        <v>100</v>
      </c>
      <c r="G115" s="2" t="s">
        <v>198</v>
      </c>
      <c r="H115" s="3">
        <v>43268.031007673613</v>
      </c>
    </row>
    <row r="116" spans="4:8" x14ac:dyDescent="0.25">
      <c r="D116">
        <v>111</v>
      </c>
      <c r="E116" s="2" t="s">
        <v>650</v>
      </c>
      <c r="F116" s="2" t="s">
        <v>32</v>
      </c>
      <c r="G116" s="2" t="s">
        <v>198</v>
      </c>
      <c r="H116" s="3">
        <v>43268.031007673613</v>
      </c>
    </row>
    <row r="117" spans="4:8" x14ac:dyDescent="0.25">
      <c r="D117">
        <v>112</v>
      </c>
      <c r="E117" s="2" t="s">
        <v>650</v>
      </c>
      <c r="F117" s="2" t="s">
        <v>98</v>
      </c>
      <c r="G117" s="2" t="s">
        <v>198</v>
      </c>
      <c r="H117" s="3">
        <v>43268.031007673613</v>
      </c>
    </row>
    <row r="118" spans="4:8" x14ac:dyDescent="0.25">
      <c r="D118">
        <v>113</v>
      </c>
      <c r="E118" s="2" t="s">
        <v>650</v>
      </c>
      <c r="F118" s="2" t="s">
        <v>115</v>
      </c>
      <c r="G118" s="2" t="s">
        <v>198</v>
      </c>
      <c r="H118" s="3">
        <v>43268.031007673613</v>
      </c>
    </row>
    <row r="119" spans="4:8" x14ac:dyDescent="0.25">
      <c r="D119">
        <v>114</v>
      </c>
      <c r="E119" s="2" t="s">
        <v>650</v>
      </c>
      <c r="F119" s="2" t="s">
        <v>568</v>
      </c>
      <c r="G119" s="2" t="s">
        <v>198</v>
      </c>
      <c r="H119" s="3">
        <v>43268.031007673613</v>
      </c>
    </row>
    <row r="120" spans="4:8" x14ac:dyDescent="0.25">
      <c r="D120">
        <v>115</v>
      </c>
      <c r="E120" s="2" t="s">
        <v>650</v>
      </c>
      <c r="F120" s="2" t="s">
        <v>106</v>
      </c>
      <c r="G120" s="2" t="s">
        <v>198</v>
      </c>
      <c r="H120" s="3">
        <v>43268.031007673613</v>
      </c>
    </row>
    <row r="121" spans="4:8" x14ac:dyDescent="0.25">
      <c r="D121">
        <v>116</v>
      </c>
      <c r="E121" s="2" t="s">
        <v>650</v>
      </c>
      <c r="F121" s="2" t="s">
        <v>108</v>
      </c>
      <c r="G121" s="2" t="s">
        <v>198</v>
      </c>
      <c r="H121" s="3">
        <v>43268.031007673613</v>
      </c>
    </row>
    <row r="122" spans="4:8" x14ac:dyDescent="0.25">
      <c r="D122">
        <v>117</v>
      </c>
      <c r="E122" s="2" t="s">
        <v>650</v>
      </c>
      <c r="F122" s="2" t="s">
        <v>116</v>
      </c>
      <c r="G122" s="2" t="s">
        <v>198</v>
      </c>
      <c r="H122" s="3">
        <v>43268.031007673613</v>
      </c>
    </row>
    <row r="123" spans="4:8" x14ac:dyDescent="0.25">
      <c r="D123">
        <v>118</v>
      </c>
      <c r="E123" s="2" t="s">
        <v>650</v>
      </c>
      <c r="F123" s="2" t="s">
        <v>107</v>
      </c>
      <c r="G123" s="2" t="s">
        <v>198</v>
      </c>
      <c r="H123" s="3">
        <v>43268.031007673613</v>
      </c>
    </row>
    <row r="124" spans="4:8" x14ac:dyDescent="0.25">
      <c r="D124">
        <v>119</v>
      </c>
      <c r="E124" s="2" t="s">
        <v>650</v>
      </c>
      <c r="F124" s="2" t="s">
        <v>110</v>
      </c>
      <c r="G124" s="2" t="s">
        <v>198</v>
      </c>
      <c r="H124" s="3">
        <v>43268.031007673613</v>
      </c>
    </row>
    <row r="125" spans="4:8" x14ac:dyDescent="0.25">
      <c r="D125">
        <v>120</v>
      </c>
      <c r="E125" s="2" t="s">
        <v>650</v>
      </c>
      <c r="F125" s="2" t="s">
        <v>109</v>
      </c>
      <c r="G125" s="2" t="s">
        <v>198</v>
      </c>
      <c r="H125" s="3">
        <v>43268.031007673613</v>
      </c>
    </row>
    <row r="126" spans="4:8" x14ac:dyDescent="0.25">
      <c r="D126">
        <v>121</v>
      </c>
      <c r="E126" s="2" t="s">
        <v>650</v>
      </c>
      <c r="F126" s="2" t="s">
        <v>111</v>
      </c>
      <c r="G126" s="2" t="s">
        <v>198</v>
      </c>
      <c r="H126" s="3">
        <v>43268.031007673613</v>
      </c>
    </row>
    <row r="127" spans="4:8" x14ac:dyDescent="0.25">
      <c r="D127">
        <v>122</v>
      </c>
      <c r="E127" s="2" t="s">
        <v>650</v>
      </c>
      <c r="F127" s="2" t="s">
        <v>117</v>
      </c>
      <c r="G127" s="2" t="s">
        <v>198</v>
      </c>
      <c r="H127" s="3">
        <v>43268.031007673613</v>
      </c>
    </row>
    <row r="128" spans="4:8" x14ac:dyDescent="0.25">
      <c r="D128">
        <v>123</v>
      </c>
      <c r="E128" s="2" t="s">
        <v>650</v>
      </c>
      <c r="F128" s="2" t="s">
        <v>104</v>
      </c>
      <c r="G128" s="2" t="s">
        <v>198</v>
      </c>
      <c r="H128" s="3">
        <v>43268.031007673613</v>
      </c>
    </row>
    <row r="129" spans="4:8" x14ac:dyDescent="0.25">
      <c r="D129">
        <v>124</v>
      </c>
      <c r="E129" s="2" t="s">
        <v>650</v>
      </c>
      <c r="F129" s="2" t="s">
        <v>105</v>
      </c>
      <c r="G129" s="2" t="s">
        <v>198</v>
      </c>
      <c r="H129" s="3">
        <v>43268.031007673613</v>
      </c>
    </row>
    <row r="130" spans="4:8" x14ac:dyDescent="0.25">
      <c r="D130">
        <v>125</v>
      </c>
      <c r="E130" s="2" t="s">
        <v>650</v>
      </c>
      <c r="F130" s="2" t="s">
        <v>114</v>
      </c>
      <c r="G130" s="2" t="s">
        <v>198</v>
      </c>
      <c r="H130" s="3">
        <v>43268.031007673613</v>
      </c>
    </row>
    <row r="131" spans="4:8" x14ac:dyDescent="0.25">
      <c r="D131">
        <v>126</v>
      </c>
      <c r="E131" s="2" t="s">
        <v>650</v>
      </c>
      <c r="F131" s="2" t="s">
        <v>31</v>
      </c>
      <c r="G131" s="2" t="s">
        <v>198</v>
      </c>
      <c r="H131" s="3">
        <v>43268.031007673613</v>
      </c>
    </row>
    <row r="132" spans="4:8" x14ac:dyDescent="0.25">
      <c r="D132">
        <v>127</v>
      </c>
      <c r="E132" s="2" t="s">
        <v>650</v>
      </c>
      <c r="F132" s="2" t="s">
        <v>91</v>
      </c>
      <c r="G132" s="2" t="s">
        <v>91</v>
      </c>
      <c r="H132" s="3">
        <v>43268.031007673613</v>
      </c>
    </row>
    <row r="133" spans="4:8" x14ac:dyDescent="0.25">
      <c r="D133">
        <v>128</v>
      </c>
      <c r="E133" s="2" t="s">
        <v>650</v>
      </c>
      <c r="F133" s="2" t="s">
        <v>92</v>
      </c>
      <c r="G133" s="2" t="s">
        <v>91</v>
      </c>
      <c r="H133" s="3">
        <v>43268.031007673613</v>
      </c>
    </row>
    <row r="134" spans="4:8" x14ac:dyDescent="0.25">
      <c r="D134">
        <v>129</v>
      </c>
      <c r="E134" s="2" t="s">
        <v>650</v>
      </c>
      <c r="F134" s="2" t="s">
        <v>96</v>
      </c>
      <c r="G134" s="2" t="s">
        <v>91</v>
      </c>
      <c r="H134" s="3">
        <v>43268.031007673613</v>
      </c>
    </row>
    <row r="135" spans="4:8" x14ac:dyDescent="0.25">
      <c r="D135">
        <v>130</v>
      </c>
      <c r="E135" s="2" t="s">
        <v>650</v>
      </c>
      <c r="F135" s="2" t="s">
        <v>35</v>
      </c>
      <c r="G135" s="2" t="s">
        <v>91</v>
      </c>
      <c r="H135" s="3">
        <v>43268.031007673613</v>
      </c>
    </row>
    <row r="136" spans="4:8" x14ac:dyDescent="0.25">
      <c r="D136">
        <v>131</v>
      </c>
      <c r="E136" s="2" t="s">
        <v>650</v>
      </c>
      <c r="F136" s="2" t="s">
        <v>94</v>
      </c>
      <c r="G136" s="2" t="s">
        <v>91</v>
      </c>
      <c r="H136" s="3">
        <v>43268.031007673613</v>
      </c>
    </row>
    <row r="137" spans="4:8" x14ac:dyDescent="0.25">
      <c r="D137">
        <v>132</v>
      </c>
      <c r="E137" s="2" t="s">
        <v>650</v>
      </c>
      <c r="F137" s="2" t="s">
        <v>95</v>
      </c>
      <c r="G137" s="2" t="s">
        <v>91</v>
      </c>
      <c r="H137" s="3">
        <v>43268.031007673613</v>
      </c>
    </row>
    <row r="138" spans="4:8" x14ac:dyDescent="0.25">
      <c r="D138">
        <v>133</v>
      </c>
      <c r="E138" s="2" t="s">
        <v>650</v>
      </c>
      <c r="F138" s="2" t="s">
        <v>90</v>
      </c>
      <c r="G138" s="2" t="s">
        <v>91</v>
      </c>
      <c r="H138" s="3">
        <v>43268.031007673613</v>
      </c>
    </row>
    <row r="139" spans="4:8" x14ac:dyDescent="0.25">
      <c r="D139">
        <v>134</v>
      </c>
      <c r="E139" s="2" t="s">
        <v>650</v>
      </c>
      <c r="F139" s="2" t="s">
        <v>93</v>
      </c>
      <c r="G139" s="2" t="s">
        <v>91</v>
      </c>
      <c r="H139" s="3">
        <v>43268.031007673613</v>
      </c>
    </row>
    <row r="140" spans="4:8" x14ac:dyDescent="0.25">
      <c r="D140">
        <v>135</v>
      </c>
      <c r="E140" s="2" t="s">
        <v>650</v>
      </c>
      <c r="F140" s="2" t="s">
        <v>195</v>
      </c>
      <c r="G140" s="2" t="s">
        <v>204</v>
      </c>
      <c r="H140" s="3">
        <v>43268.031007673613</v>
      </c>
    </row>
    <row r="141" spans="4:8" x14ac:dyDescent="0.25">
      <c r="D141">
        <v>136</v>
      </c>
      <c r="E141" s="2" t="s">
        <v>650</v>
      </c>
      <c r="F141" s="2" t="s">
        <v>193</v>
      </c>
      <c r="G141" s="2" t="s">
        <v>204</v>
      </c>
      <c r="H141" s="3">
        <v>43268.031007673613</v>
      </c>
    </row>
    <row r="142" spans="4:8" x14ac:dyDescent="0.25">
      <c r="D142">
        <v>137</v>
      </c>
      <c r="E142" s="2" t="s">
        <v>650</v>
      </c>
      <c r="F142" s="2" t="s">
        <v>194</v>
      </c>
      <c r="G142" s="2" t="s">
        <v>204</v>
      </c>
      <c r="H142" s="3">
        <v>43268.031007673613</v>
      </c>
    </row>
    <row r="143" spans="4:8" x14ac:dyDescent="0.25">
      <c r="D143">
        <v>138</v>
      </c>
      <c r="E143" s="2" t="s">
        <v>650</v>
      </c>
      <c r="F143" s="2" t="s">
        <v>36</v>
      </c>
      <c r="G143" s="2" t="s">
        <v>204</v>
      </c>
      <c r="H143" s="3">
        <v>43268.031007673613</v>
      </c>
    </row>
    <row r="144" spans="4:8" x14ac:dyDescent="0.25">
      <c r="D144">
        <v>139</v>
      </c>
      <c r="E144" s="2" t="s">
        <v>650</v>
      </c>
      <c r="F144" s="2" t="s">
        <v>192</v>
      </c>
      <c r="G144" s="2" t="s">
        <v>204</v>
      </c>
      <c r="H144" s="3">
        <v>43268.031007673613</v>
      </c>
    </row>
    <row r="145" spans="4:8" x14ac:dyDescent="0.25">
      <c r="D145">
        <v>140</v>
      </c>
      <c r="E145" s="2" t="s">
        <v>650</v>
      </c>
      <c r="F145" s="2" t="s">
        <v>268</v>
      </c>
      <c r="G145" s="2" t="s">
        <v>274</v>
      </c>
      <c r="H145" s="3">
        <v>43268.031007673613</v>
      </c>
    </row>
    <row r="146" spans="4:8" x14ac:dyDescent="0.25">
      <c r="D146">
        <v>141</v>
      </c>
      <c r="E146" s="2" t="s">
        <v>650</v>
      </c>
      <c r="F146" s="2" t="s">
        <v>47</v>
      </c>
      <c r="G146" s="2" t="s">
        <v>274</v>
      </c>
      <c r="H146" s="3">
        <v>43268.031007673613</v>
      </c>
    </row>
    <row r="147" spans="4:8" x14ac:dyDescent="0.25">
      <c r="D147">
        <v>142</v>
      </c>
      <c r="E147" s="2" t="s">
        <v>650</v>
      </c>
      <c r="F147" s="2" t="s">
        <v>270</v>
      </c>
      <c r="G147" s="2" t="s">
        <v>274</v>
      </c>
      <c r="H147" s="3">
        <v>43268.031007673613</v>
      </c>
    </row>
    <row r="148" spans="4:8" x14ac:dyDescent="0.25">
      <c r="D148">
        <v>143</v>
      </c>
      <c r="E148" s="2" t="s">
        <v>650</v>
      </c>
      <c r="F148" s="2" t="s">
        <v>273</v>
      </c>
      <c r="G148" s="2" t="s">
        <v>274</v>
      </c>
      <c r="H148" s="3">
        <v>43268.031007673613</v>
      </c>
    </row>
    <row r="149" spans="4:8" x14ac:dyDescent="0.25">
      <c r="D149">
        <v>144</v>
      </c>
      <c r="E149" s="2" t="s">
        <v>650</v>
      </c>
      <c r="F149" s="2" t="s">
        <v>194</v>
      </c>
      <c r="G149" s="2" t="s">
        <v>274</v>
      </c>
      <c r="H149" s="3">
        <v>43268.031007673613</v>
      </c>
    </row>
    <row r="150" spans="4:8" x14ac:dyDescent="0.25">
      <c r="D150">
        <v>145</v>
      </c>
      <c r="E150" s="2" t="s">
        <v>650</v>
      </c>
      <c r="F150" s="2" t="s">
        <v>107</v>
      </c>
      <c r="G150" s="2" t="s">
        <v>274</v>
      </c>
      <c r="H150" s="3">
        <v>43268.031007673613</v>
      </c>
    </row>
    <row r="151" spans="4:8" x14ac:dyDescent="0.25">
      <c r="D151">
        <v>146</v>
      </c>
      <c r="E151" s="2" t="s">
        <v>650</v>
      </c>
      <c r="F151" s="2" t="s">
        <v>209</v>
      </c>
      <c r="G151" s="2" t="s">
        <v>274</v>
      </c>
      <c r="H151" s="3">
        <v>43268.031007673613</v>
      </c>
    </row>
    <row r="152" spans="4:8" x14ac:dyDescent="0.25">
      <c r="D152">
        <v>147</v>
      </c>
      <c r="E152" s="2" t="s">
        <v>650</v>
      </c>
      <c r="F152" s="2" t="s">
        <v>272</v>
      </c>
      <c r="G152" s="2" t="s">
        <v>274</v>
      </c>
      <c r="H152" s="3">
        <v>43268.031007673613</v>
      </c>
    </row>
    <row r="153" spans="4:8" x14ac:dyDescent="0.25">
      <c r="D153">
        <v>148</v>
      </c>
      <c r="E153" s="2" t="s">
        <v>650</v>
      </c>
      <c r="F153" s="2" t="s">
        <v>269</v>
      </c>
      <c r="G153" s="2" t="s">
        <v>274</v>
      </c>
      <c r="H153" s="3">
        <v>43268.031007673613</v>
      </c>
    </row>
    <row r="154" spans="4:8" x14ac:dyDescent="0.25">
      <c r="D154">
        <v>149</v>
      </c>
      <c r="E154" s="2" t="s">
        <v>650</v>
      </c>
      <c r="F154" s="2" t="s">
        <v>226</v>
      </c>
      <c r="G154" s="2" t="s">
        <v>274</v>
      </c>
      <c r="H154" s="3">
        <v>43268.031007673613</v>
      </c>
    </row>
    <row r="155" spans="4:8" x14ac:dyDescent="0.25">
      <c r="D155">
        <v>150</v>
      </c>
      <c r="E155" s="2" t="s">
        <v>650</v>
      </c>
      <c r="F155" s="2" t="s">
        <v>271</v>
      </c>
      <c r="G155" s="2" t="s">
        <v>274</v>
      </c>
      <c r="H155" s="3">
        <v>43268.031007673613</v>
      </c>
    </row>
    <row r="156" spans="4:8" x14ac:dyDescent="0.25">
      <c r="D156">
        <v>151</v>
      </c>
      <c r="E156" s="2" t="s">
        <v>197</v>
      </c>
      <c r="F156" s="2" t="s">
        <v>47</v>
      </c>
      <c r="G156" s="2" t="s">
        <v>276</v>
      </c>
      <c r="H156" s="3">
        <v>43268.031007673613</v>
      </c>
    </row>
    <row r="157" spans="4:8" x14ac:dyDescent="0.25">
      <c r="D157">
        <v>152</v>
      </c>
      <c r="E157" s="2" t="s">
        <v>197</v>
      </c>
      <c r="F157" s="2" t="s">
        <v>107</v>
      </c>
      <c r="G157" s="2" t="s">
        <v>277</v>
      </c>
      <c r="H157" s="3">
        <v>43268.031007673613</v>
      </c>
    </row>
    <row r="158" spans="4:8" x14ac:dyDescent="0.25">
      <c r="D158">
        <v>153</v>
      </c>
      <c r="E158" s="2" t="s">
        <v>197</v>
      </c>
      <c r="F158" s="2" t="s">
        <v>194</v>
      </c>
      <c r="G158" s="2" t="s">
        <v>275</v>
      </c>
      <c r="H158" s="3">
        <v>43268.031007673613</v>
      </c>
    </row>
    <row r="159" spans="4:8" x14ac:dyDescent="0.25">
      <c r="D159">
        <v>154</v>
      </c>
      <c r="E159" s="2" t="s">
        <v>197</v>
      </c>
      <c r="F159" s="2" t="s">
        <v>34</v>
      </c>
      <c r="G159" s="2" t="s">
        <v>16</v>
      </c>
      <c r="H159" s="3">
        <v>43268.031007673613</v>
      </c>
    </row>
    <row r="160" spans="4:8" x14ac:dyDescent="0.25">
      <c r="D160">
        <v>155</v>
      </c>
      <c r="E160" s="2" t="s">
        <v>197</v>
      </c>
      <c r="F160" s="2" t="s">
        <v>16</v>
      </c>
      <c r="G160" s="2" t="s">
        <v>16</v>
      </c>
      <c r="H160" s="3">
        <v>43268.031007673613</v>
      </c>
    </row>
    <row r="161" spans="4:8" x14ac:dyDescent="0.25">
      <c r="D161">
        <v>156</v>
      </c>
      <c r="E161" s="2" t="s">
        <v>197</v>
      </c>
      <c r="F161" s="2" t="s">
        <v>97</v>
      </c>
      <c r="G161" s="2" t="s">
        <v>16</v>
      </c>
      <c r="H161" s="3">
        <v>43268.031007673613</v>
      </c>
    </row>
    <row r="162" spans="4:8" x14ac:dyDescent="0.25">
      <c r="D162">
        <v>157</v>
      </c>
      <c r="E162" s="2" t="s">
        <v>197</v>
      </c>
      <c r="F162" s="2" t="s">
        <v>8</v>
      </c>
      <c r="G162" s="2" t="s">
        <v>8</v>
      </c>
      <c r="H162" s="3">
        <v>43268.031007708334</v>
      </c>
    </row>
    <row r="163" spans="4:8" x14ac:dyDescent="0.25">
      <c r="D163">
        <v>158</v>
      </c>
      <c r="E163" s="2" t="s">
        <v>197</v>
      </c>
      <c r="F163" s="2" t="s">
        <v>88</v>
      </c>
      <c r="G163" s="2" t="s">
        <v>8</v>
      </c>
      <c r="H163" s="3">
        <v>43268.031007708334</v>
      </c>
    </row>
    <row r="164" spans="4:8" x14ac:dyDescent="0.25">
      <c r="D164">
        <v>159</v>
      </c>
      <c r="E164" s="2" t="s">
        <v>197</v>
      </c>
      <c r="F164" s="2" t="s">
        <v>12</v>
      </c>
      <c r="G164" s="2" t="s">
        <v>8</v>
      </c>
      <c r="H164" s="3">
        <v>43268.031007673613</v>
      </c>
    </row>
    <row r="165" spans="4:8" x14ac:dyDescent="0.25">
      <c r="D165">
        <v>160</v>
      </c>
      <c r="E165" s="2" t="s">
        <v>197</v>
      </c>
      <c r="F165" s="2" t="s">
        <v>72</v>
      </c>
      <c r="G165" s="2" t="s">
        <v>8</v>
      </c>
      <c r="H165" s="3">
        <v>43268.031007673613</v>
      </c>
    </row>
    <row r="166" spans="4:8" x14ac:dyDescent="0.25">
      <c r="D166">
        <v>161</v>
      </c>
      <c r="E166" s="2" t="s">
        <v>197</v>
      </c>
      <c r="F166" s="2" t="s">
        <v>49</v>
      </c>
      <c r="G166" s="2" t="s">
        <v>8</v>
      </c>
      <c r="H166" s="3">
        <v>43268.031007708334</v>
      </c>
    </row>
    <row r="167" spans="4:8" x14ac:dyDescent="0.25">
      <c r="D167">
        <v>162</v>
      </c>
      <c r="E167" s="2" t="s">
        <v>197</v>
      </c>
      <c r="F167" s="2" t="s">
        <v>68</v>
      </c>
      <c r="G167" s="2" t="s">
        <v>8</v>
      </c>
      <c r="H167" s="3">
        <v>43268.031007708334</v>
      </c>
    </row>
    <row r="168" spans="4:8" x14ac:dyDescent="0.25">
      <c r="D168">
        <v>163</v>
      </c>
      <c r="E168" s="2" t="s">
        <v>197</v>
      </c>
      <c r="F168" s="2" t="s">
        <v>75</v>
      </c>
      <c r="G168" s="2" t="s">
        <v>8</v>
      </c>
      <c r="H168" s="3">
        <v>43268.031007708334</v>
      </c>
    </row>
    <row r="169" spans="4:8" x14ac:dyDescent="0.25">
      <c r="D169">
        <v>164</v>
      </c>
      <c r="E169" s="2" t="s">
        <v>197</v>
      </c>
      <c r="F169" s="2" t="s">
        <v>76</v>
      </c>
      <c r="G169" s="2" t="s">
        <v>8</v>
      </c>
      <c r="H169" s="3">
        <v>43268.031007708334</v>
      </c>
    </row>
    <row r="170" spans="4:8" x14ac:dyDescent="0.25">
      <c r="D170">
        <v>165</v>
      </c>
      <c r="E170" s="2" t="s">
        <v>197</v>
      </c>
      <c r="F170" s="2" t="s">
        <v>53</v>
      </c>
      <c r="G170" s="2" t="s">
        <v>8</v>
      </c>
      <c r="H170" s="3">
        <v>43268.031007708334</v>
      </c>
    </row>
    <row r="171" spans="4:8" x14ac:dyDescent="0.25">
      <c r="D171">
        <v>166</v>
      </c>
      <c r="E171" s="2" t="s">
        <v>197</v>
      </c>
      <c r="F171" s="2" t="s">
        <v>69</v>
      </c>
      <c r="G171" s="2" t="s">
        <v>8</v>
      </c>
      <c r="H171" s="3">
        <v>43268.031007708334</v>
      </c>
    </row>
    <row r="172" spans="4:8" x14ac:dyDescent="0.25">
      <c r="D172">
        <v>167</v>
      </c>
      <c r="E172" s="2" t="s">
        <v>197</v>
      </c>
      <c r="F172" s="2" t="s">
        <v>54</v>
      </c>
      <c r="G172" s="2" t="s">
        <v>8</v>
      </c>
      <c r="H172" s="3">
        <v>43268.031007708334</v>
      </c>
    </row>
    <row r="173" spans="4:8" x14ac:dyDescent="0.25">
      <c r="D173">
        <v>168</v>
      </c>
      <c r="E173" s="2" t="s">
        <v>197</v>
      </c>
      <c r="F173" s="2" t="s">
        <v>85</v>
      </c>
      <c r="G173" s="2" t="s">
        <v>8</v>
      </c>
      <c r="H173" s="3">
        <v>43268.031007708334</v>
      </c>
    </row>
    <row r="174" spans="4:8" x14ac:dyDescent="0.25">
      <c r="D174">
        <v>169</v>
      </c>
      <c r="E174" s="2" t="s">
        <v>197</v>
      </c>
      <c r="F174" s="2" t="s">
        <v>13</v>
      </c>
      <c r="G174" s="2" t="s">
        <v>8</v>
      </c>
      <c r="H174" s="3">
        <v>43268.031007673613</v>
      </c>
    </row>
    <row r="175" spans="4:8" x14ac:dyDescent="0.25">
      <c r="D175">
        <v>170</v>
      </c>
      <c r="E175" s="2" t="s">
        <v>197</v>
      </c>
      <c r="F175" s="2" t="s">
        <v>77</v>
      </c>
      <c r="G175" s="2" t="s">
        <v>8</v>
      </c>
      <c r="H175" s="3">
        <v>43268.031007673613</v>
      </c>
    </row>
    <row r="176" spans="4:8" x14ac:dyDescent="0.25">
      <c r="D176">
        <v>171</v>
      </c>
      <c r="E176" s="2" t="s">
        <v>197</v>
      </c>
      <c r="F176" s="2" t="s">
        <v>78</v>
      </c>
      <c r="G176" s="2" t="s">
        <v>8</v>
      </c>
      <c r="H176" s="3">
        <v>43268.031007673613</v>
      </c>
    </row>
    <row r="177" spans="4:8" x14ac:dyDescent="0.25">
      <c r="D177">
        <v>172</v>
      </c>
      <c r="E177" s="2" t="s">
        <v>197</v>
      </c>
      <c r="F177" s="2" t="s">
        <v>57</v>
      </c>
      <c r="G177" s="2" t="s">
        <v>8</v>
      </c>
      <c r="H177" s="3">
        <v>43268.031007708334</v>
      </c>
    </row>
    <row r="178" spans="4:8" x14ac:dyDescent="0.25">
      <c r="D178">
        <v>173</v>
      </c>
      <c r="E178" s="2" t="s">
        <v>197</v>
      </c>
      <c r="F178" s="2" t="s">
        <v>87</v>
      </c>
      <c r="G178" s="2" t="s">
        <v>8</v>
      </c>
      <c r="H178" s="3">
        <v>43268.031007673613</v>
      </c>
    </row>
    <row r="179" spans="4:8" x14ac:dyDescent="0.25">
      <c r="D179">
        <v>174</v>
      </c>
      <c r="E179" s="2" t="s">
        <v>197</v>
      </c>
      <c r="F179" s="2" t="s">
        <v>66</v>
      </c>
      <c r="G179" s="2" t="s">
        <v>8</v>
      </c>
      <c r="H179" s="3">
        <v>43268.031007673613</v>
      </c>
    </row>
    <row r="180" spans="4:8" x14ac:dyDescent="0.25">
      <c r="D180">
        <v>175</v>
      </c>
      <c r="E180" s="2" t="s">
        <v>197</v>
      </c>
      <c r="F180" s="2" t="s">
        <v>82</v>
      </c>
      <c r="G180" s="2" t="s">
        <v>8</v>
      </c>
      <c r="H180" s="3">
        <v>43268.031007673613</v>
      </c>
    </row>
    <row r="181" spans="4:8" x14ac:dyDescent="0.25">
      <c r="D181">
        <v>176</v>
      </c>
      <c r="E181" s="2" t="s">
        <v>197</v>
      </c>
      <c r="F181" s="2" t="s">
        <v>11</v>
      </c>
      <c r="G181" s="2" t="s">
        <v>8</v>
      </c>
      <c r="H181" s="3">
        <v>43268.031007673613</v>
      </c>
    </row>
    <row r="182" spans="4:8" x14ac:dyDescent="0.25">
      <c r="D182">
        <v>177</v>
      </c>
      <c r="E182" s="2" t="s">
        <v>197</v>
      </c>
      <c r="F182" s="2" t="s">
        <v>67</v>
      </c>
      <c r="G182" s="2" t="s">
        <v>8</v>
      </c>
      <c r="H182" s="3">
        <v>43268.031007673613</v>
      </c>
    </row>
    <row r="183" spans="4:8" x14ac:dyDescent="0.25">
      <c r="D183">
        <v>178</v>
      </c>
      <c r="E183" s="2" t="s">
        <v>197</v>
      </c>
      <c r="F183" s="2" t="s">
        <v>73</v>
      </c>
      <c r="G183" s="2" t="s">
        <v>8</v>
      </c>
      <c r="H183" s="3">
        <v>43268.031007673613</v>
      </c>
    </row>
    <row r="184" spans="4:8" x14ac:dyDescent="0.25">
      <c r="D184">
        <v>179</v>
      </c>
      <c r="E184" s="2" t="s">
        <v>197</v>
      </c>
      <c r="F184" s="2" t="s">
        <v>81</v>
      </c>
      <c r="G184" s="2" t="s">
        <v>8</v>
      </c>
      <c r="H184" s="3">
        <v>43268.031007673613</v>
      </c>
    </row>
    <row r="185" spans="4:8" x14ac:dyDescent="0.25">
      <c r="D185">
        <v>180</v>
      </c>
      <c r="E185" s="2" t="s">
        <v>197</v>
      </c>
      <c r="F185" s="2" t="s">
        <v>71</v>
      </c>
      <c r="G185" s="2" t="s">
        <v>8</v>
      </c>
      <c r="H185" s="3">
        <v>43268.031007673613</v>
      </c>
    </row>
    <row r="186" spans="4:8" x14ac:dyDescent="0.25">
      <c r="D186">
        <v>181</v>
      </c>
      <c r="E186" s="2" t="s">
        <v>197</v>
      </c>
      <c r="F186" s="2" t="s">
        <v>14</v>
      </c>
      <c r="G186" s="2" t="s">
        <v>8</v>
      </c>
      <c r="H186" s="3">
        <v>43268.031007673613</v>
      </c>
    </row>
    <row r="187" spans="4:8" x14ac:dyDescent="0.25">
      <c r="D187">
        <v>182</v>
      </c>
      <c r="E187" s="2" t="s">
        <v>197</v>
      </c>
      <c r="F187" s="2" t="s">
        <v>86</v>
      </c>
      <c r="G187" s="2" t="s">
        <v>8</v>
      </c>
      <c r="H187" s="3">
        <v>43268.031007708334</v>
      </c>
    </row>
    <row r="188" spans="4:8" x14ac:dyDescent="0.25">
      <c r="D188">
        <v>183</v>
      </c>
      <c r="E188" s="2" t="s">
        <v>197</v>
      </c>
      <c r="F188" s="2" t="s">
        <v>15</v>
      </c>
      <c r="G188" s="2" t="s">
        <v>8</v>
      </c>
      <c r="H188" s="3">
        <v>43268.031007708334</v>
      </c>
    </row>
    <row r="189" spans="4:8" x14ac:dyDescent="0.25">
      <c r="D189">
        <v>184</v>
      </c>
      <c r="E189" s="2" t="s">
        <v>197</v>
      </c>
      <c r="F189" s="2" t="s">
        <v>83</v>
      </c>
      <c r="G189" s="2" t="s">
        <v>8</v>
      </c>
      <c r="H189" s="3">
        <v>43268.031007708334</v>
      </c>
    </row>
    <row r="190" spans="4:8" x14ac:dyDescent="0.25">
      <c r="D190">
        <v>185</v>
      </c>
      <c r="E190" s="2" t="s">
        <v>197</v>
      </c>
      <c r="F190" s="2" t="s">
        <v>46</v>
      </c>
      <c r="G190" s="2" t="s">
        <v>8</v>
      </c>
      <c r="H190" s="3">
        <v>43268.031007673613</v>
      </c>
    </row>
    <row r="191" spans="4:8" x14ac:dyDescent="0.25">
      <c r="D191">
        <v>186</v>
      </c>
      <c r="E191" s="2" t="s">
        <v>197</v>
      </c>
      <c r="F191" s="2" t="s">
        <v>89</v>
      </c>
      <c r="G191" s="2" t="s">
        <v>8</v>
      </c>
      <c r="H191" s="3">
        <v>43268.031007708334</v>
      </c>
    </row>
    <row r="192" spans="4:8" x14ac:dyDescent="0.25">
      <c r="D192">
        <v>187</v>
      </c>
      <c r="E192" s="2" t="s">
        <v>197</v>
      </c>
      <c r="F192" s="2" t="s">
        <v>70</v>
      </c>
      <c r="G192" s="2" t="s">
        <v>8</v>
      </c>
      <c r="H192" s="3">
        <v>43268.031007673613</v>
      </c>
    </row>
    <row r="193" spans="4:8" x14ac:dyDescent="0.25">
      <c r="D193">
        <v>188</v>
      </c>
      <c r="E193" s="2" t="s">
        <v>197</v>
      </c>
      <c r="F193" s="2" t="s">
        <v>65</v>
      </c>
      <c r="G193" s="2" t="s">
        <v>8</v>
      </c>
      <c r="H193" s="3">
        <v>43268.031007708334</v>
      </c>
    </row>
    <row r="194" spans="4:8" x14ac:dyDescent="0.25">
      <c r="D194">
        <v>189</v>
      </c>
      <c r="E194" s="2" t="s">
        <v>197</v>
      </c>
      <c r="F194" s="2" t="s">
        <v>60</v>
      </c>
      <c r="G194" s="2" t="s">
        <v>8</v>
      </c>
      <c r="H194" s="3">
        <v>43268.031007708334</v>
      </c>
    </row>
    <row r="195" spans="4:8" x14ac:dyDescent="0.25">
      <c r="D195">
        <v>190</v>
      </c>
      <c r="E195" s="2" t="s">
        <v>197</v>
      </c>
      <c r="F195" s="2" t="s">
        <v>55</v>
      </c>
      <c r="G195" s="2" t="s">
        <v>8</v>
      </c>
      <c r="H195" s="3">
        <v>43268.031007708334</v>
      </c>
    </row>
    <row r="196" spans="4:8" x14ac:dyDescent="0.25">
      <c r="D196">
        <v>191</v>
      </c>
      <c r="E196" s="2" t="s">
        <v>197</v>
      </c>
      <c r="F196" s="2" t="s">
        <v>74</v>
      </c>
      <c r="G196" s="2" t="s">
        <v>8</v>
      </c>
      <c r="H196" s="3">
        <v>43268.031007708334</v>
      </c>
    </row>
    <row r="197" spans="4:8" x14ac:dyDescent="0.25">
      <c r="D197">
        <v>192</v>
      </c>
      <c r="E197" s="2" t="s">
        <v>197</v>
      </c>
      <c r="F197" s="2" t="s">
        <v>61</v>
      </c>
      <c r="G197" s="2" t="s">
        <v>8</v>
      </c>
      <c r="H197" s="3">
        <v>43268.031007708334</v>
      </c>
    </row>
    <row r="198" spans="4:8" x14ac:dyDescent="0.25">
      <c r="D198">
        <v>193</v>
      </c>
      <c r="E198" s="2" t="s">
        <v>197</v>
      </c>
      <c r="F198" s="2" t="s">
        <v>56</v>
      </c>
      <c r="G198" s="2" t="s">
        <v>8</v>
      </c>
      <c r="H198" s="3">
        <v>43268.031007708334</v>
      </c>
    </row>
    <row r="199" spans="4:8" x14ac:dyDescent="0.25">
      <c r="D199">
        <v>194</v>
      </c>
      <c r="E199" s="2" t="s">
        <v>197</v>
      </c>
      <c r="F199" s="2" t="s">
        <v>84</v>
      </c>
      <c r="G199" s="2" t="s">
        <v>8</v>
      </c>
      <c r="H199" s="3">
        <v>43268.031007708334</v>
      </c>
    </row>
    <row r="200" spans="4:8" x14ac:dyDescent="0.25">
      <c r="D200">
        <v>195</v>
      </c>
      <c r="E200" s="2" t="s">
        <v>197</v>
      </c>
      <c r="F200" s="2" t="s">
        <v>58</v>
      </c>
      <c r="G200" s="2" t="s">
        <v>8</v>
      </c>
      <c r="H200" s="3">
        <v>43268.031007708334</v>
      </c>
    </row>
    <row r="201" spans="4:8" x14ac:dyDescent="0.25">
      <c r="D201">
        <v>196</v>
      </c>
      <c r="E201" s="2" t="s">
        <v>197</v>
      </c>
      <c r="F201" s="2" t="s">
        <v>80</v>
      </c>
      <c r="G201" s="2" t="s">
        <v>8</v>
      </c>
      <c r="H201" s="3">
        <v>43268.031007708334</v>
      </c>
    </row>
    <row r="202" spans="4:8" x14ac:dyDescent="0.25">
      <c r="D202">
        <v>197</v>
      </c>
      <c r="E202" s="2" t="s">
        <v>197</v>
      </c>
      <c r="F202" s="2" t="s">
        <v>59</v>
      </c>
      <c r="G202" s="2" t="s">
        <v>8</v>
      </c>
      <c r="H202" s="3">
        <v>43268.031007708334</v>
      </c>
    </row>
    <row r="203" spans="4:8" x14ac:dyDescent="0.25">
      <c r="D203">
        <v>198</v>
      </c>
      <c r="E203" s="2" t="s">
        <v>197</v>
      </c>
      <c r="F203" s="2" t="s">
        <v>64</v>
      </c>
      <c r="G203" s="2" t="s">
        <v>8</v>
      </c>
      <c r="H203" s="3">
        <v>43268.031007708334</v>
      </c>
    </row>
    <row r="204" spans="4:8" x14ac:dyDescent="0.25">
      <c r="D204">
        <v>199</v>
      </c>
      <c r="E204" s="2" t="s">
        <v>197</v>
      </c>
      <c r="F204" s="2" t="s">
        <v>47</v>
      </c>
      <c r="G204" s="2" t="s">
        <v>8</v>
      </c>
      <c r="H204" s="3">
        <v>43268.031007708334</v>
      </c>
    </row>
    <row r="205" spans="4:8" x14ac:dyDescent="0.25">
      <c r="D205">
        <v>200</v>
      </c>
      <c r="E205" s="2" t="s">
        <v>197</v>
      </c>
      <c r="F205" s="2" t="s">
        <v>63</v>
      </c>
      <c r="G205" s="2" t="s">
        <v>8</v>
      </c>
      <c r="H205" s="3">
        <v>43268.031007708334</v>
      </c>
    </row>
    <row r="206" spans="4:8" x14ac:dyDescent="0.25">
      <c r="D206">
        <v>201</v>
      </c>
      <c r="E206" s="2" t="s">
        <v>197</v>
      </c>
      <c r="F206" s="2" t="s">
        <v>79</v>
      </c>
      <c r="G206" s="2" t="s">
        <v>8</v>
      </c>
      <c r="H206" s="3">
        <v>43268.031007708334</v>
      </c>
    </row>
    <row r="207" spans="4:8" x14ac:dyDescent="0.25">
      <c r="D207">
        <v>202</v>
      </c>
      <c r="E207" s="2" t="s">
        <v>197</v>
      </c>
      <c r="F207" s="2" t="s">
        <v>52</v>
      </c>
      <c r="G207" s="2" t="s">
        <v>8</v>
      </c>
      <c r="H207" s="3">
        <v>43268.031007708334</v>
      </c>
    </row>
    <row r="208" spans="4:8" x14ac:dyDescent="0.25">
      <c r="D208">
        <v>203</v>
      </c>
      <c r="E208" s="2" t="s">
        <v>197</v>
      </c>
      <c r="F208" s="2" t="s">
        <v>62</v>
      </c>
      <c r="G208" s="2" t="s">
        <v>8</v>
      </c>
      <c r="H208" s="3">
        <v>43268.031007708334</v>
      </c>
    </row>
    <row r="209" spans="4:8" x14ac:dyDescent="0.25">
      <c r="D209">
        <v>204</v>
      </c>
      <c r="E209" s="2" t="s">
        <v>197</v>
      </c>
      <c r="F209" s="2" t="s">
        <v>48</v>
      </c>
      <c r="G209" s="2" t="s">
        <v>8</v>
      </c>
      <c r="H209" s="3">
        <v>43268.031007708334</v>
      </c>
    </row>
    <row r="210" spans="4:8" x14ac:dyDescent="0.25">
      <c r="D210">
        <v>205</v>
      </c>
      <c r="E210" s="2" t="s">
        <v>197</v>
      </c>
      <c r="F210" s="2" t="s">
        <v>50</v>
      </c>
      <c r="G210" s="2" t="s">
        <v>8</v>
      </c>
      <c r="H210" s="3">
        <v>43268.031007708334</v>
      </c>
    </row>
    <row r="211" spans="4:8" x14ac:dyDescent="0.25">
      <c r="D211">
        <v>206</v>
      </c>
      <c r="E211" s="2" t="s">
        <v>197</v>
      </c>
      <c r="F211" s="2" t="s">
        <v>51</v>
      </c>
      <c r="G211" s="2" t="s">
        <v>8</v>
      </c>
      <c r="H211" s="3">
        <v>43268.031007708334</v>
      </c>
    </row>
    <row r="212" spans="4:8" x14ac:dyDescent="0.25">
      <c r="D212">
        <v>207</v>
      </c>
      <c r="E212" s="2" t="s">
        <v>197</v>
      </c>
      <c r="F212" s="2" t="s">
        <v>554</v>
      </c>
      <c r="G212" s="2" t="s">
        <v>200</v>
      </c>
      <c r="H212" s="3">
        <v>43268.031007708334</v>
      </c>
    </row>
    <row r="213" spans="4:8" x14ac:dyDescent="0.25">
      <c r="D213">
        <v>208</v>
      </c>
      <c r="E213" s="2" t="s">
        <v>197</v>
      </c>
      <c r="F213" s="2" t="s">
        <v>149</v>
      </c>
      <c r="G213" s="2" t="s">
        <v>200</v>
      </c>
      <c r="H213" s="3">
        <v>43268.031007708334</v>
      </c>
    </row>
    <row r="214" spans="4:8" x14ac:dyDescent="0.25">
      <c r="D214">
        <v>209</v>
      </c>
      <c r="E214" s="2" t="s">
        <v>197</v>
      </c>
      <c r="F214" s="2" t="s">
        <v>562</v>
      </c>
      <c r="G214" s="2" t="s">
        <v>200</v>
      </c>
      <c r="H214" s="3">
        <v>43268.031007708334</v>
      </c>
    </row>
    <row r="215" spans="4:8" x14ac:dyDescent="0.25">
      <c r="D215">
        <v>210</v>
      </c>
      <c r="E215" s="2" t="s">
        <v>197</v>
      </c>
      <c r="F215" s="2" t="s">
        <v>159</v>
      </c>
      <c r="G215" s="2" t="s">
        <v>200</v>
      </c>
      <c r="H215" s="3">
        <v>43268.031007708334</v>
      </c>
    </row>
    <row r="216" spans="4:8" x14ac:dyDescent="0.25">
      <c r="D216">
        <v>211</v>
      </c>
      <c r="E216" s="2" t="s">
        <v>197</v>
      </c>
      <c r="F216" s="2" t="s">
        <v>142</v>
      </c>
      <c r="G216" s="2" t="s">
        <v>200</v>
      </c>
      <c r="H216" s="3">
        <v>43268.031007708334</v>
      </c>
    </row>
    <row r="217" spans="4:8" x14ac:dyDescent="0.25">
      <c r="D217">
        <v>212</v>
      </c>
      <c r="E217" s="2" t="s">
        <v>197</v>
      </c>
      <c r="F217" s="2" t="s">
        <v>150</v>
      </c>
      <c r="G217" s="2" t="s">
        <v>200</v>
      </c>
      <c r="H217" s="3">
        <v>43268.031007708334</v>
      </c>
    </row>
    <row r="218" spans="4:8" x14ac:dyDescent="0.25">
      <c r="D218">
        <v>213</v>
      </c>
      <c r="E218" s="2" t="s">
        <v>197</v>
      </c>
      <c r="F218" s="2" t="s">
        <v>147</v>
      </c>
      <c r="G218" s="2" t="s">
        <v>200</v>
      </c>
      <c r="H218" s="3">
        <v>43268.031007708334</v>
      </c>
    </row>
    <row r="219" spans="4:8" x14ac:dyDescent="0.25">
      <c r="D219">
        <v>214</v>
      </c>
      <c r="E219" s="2" t="s">
        <v>197</v>
      </c>
      <c r="F219" s="2" t="s">
        <v>161</v>
      </c>
      <c r="G219" s="2" t="s">
        <v>200</v>
      </c>
      <c r="H219" s="3">
        <v>43268.031007708334</v>
      </c>
    </row>
    <row r="220" spans="4:8" x14ac:dyDescent="0.25">
      <c r="D220">
        <v>215</v>
      </c>
      <c r="E220" s="2" t="s">
        <v>197</v>
      </c>
      <c r="F220" s="2" t="s">
        <v>146</v>
      </c>
      <c r="G220" s="2" t="s">
        <v>200</v>
      </c>
      <c r="H220" s="3">
        <v>43268.031007708334</v>
      </c>
    </row>
    <row r="221" spans="4:8" x14ac:dyDescent="0.25">
      <c r="D221">
        <v>216</v>
      </c>
      <c r="E221" s="2" t="s">
        <v>197</v>
      </c>
      <c r="F221" s="2" t="s">
        <v>558</v>
      </c>
      <c r="G221" s="2" t="s">
        <v>200</v>
      </c>
      <c r="H221" s="3">
        <v>43268.031007708334</v>
      </c>
    </row>
    <row r="222" spans="4:8" x14ac:dyDescent="0.25">
      <c r="D222">
        <v>217</v>
      </c>
      <c r="E222" s="2" t="s">
        <v>197</v>
      </c>
      <c r="F222" s="2" t="s">
        <v>560</v>
      </c>
      <c r="G222" s="2" t="s">
        <v>200</v>
      </c>
      <c r="H222" s="3">
        <v>43268.031007708334</v>
      </c>
    </row>
    <row r="223" spans="4:8" x14ac:dyDescent="0.25">
      <c r="D223">
        <v>218</v>
      </c>
      <c r="E223" s="2" t="s">
        <v>197</v>
      </c>
      <c r="F223" s="2" t="s">
        <v>565</v>
      </c>
      <c r="G223" s="2" t="s">
        <v>200</v>
      </c>
      <c r="H223" s="3">
        <v>43268.031007708334</v>
      </c>
    </row>
    <row r="224" spans="4:8" x14ac:dyDescent="0.25">
      <c r="D224">
        <v>219</v>
      </c>
      <c r="E224" s="2" t="s">
        <v>197</v>
      </c>
      <c r="F224" s="2" t="s">
        <v>151</v>
      </c>
      <c r="G224" s="2" t="s">
        <v>200</v>
      </c>
      <c r="H224" s="3">
        <v>43268.031007708334</v>
      </c>
    </row>
    <row r="225" spans="4:8" x14ac:dyDescent="0.25">
      <c r="D225">
        <v>220</v>
      </c>
      <c r="E225" s="2" t="s">
        <v>197</v>
      </c>
      <c r="F225" s="2" t="s">
        <v>156</v>
      </c>
      <c r="G225" s="2" t="s">
        <v>200</v>
      </c>
      <c r="H225" s="3">
        <v>43268.031007708334</v>
      </c>
    </row>
    <row r="226" spans="4:8" x14ac:dyDescent="0.25">
      <c r="D226">
        <v>221</v>
      </c>
      <c r="E226" s="2" t="s">
        <v>197</v>
      </c>
      <c r="F226" s="2" t="s">
        <v>138</v>
      </c>
      <c r="G226" s="2" t="s">
        <v>200</v>
      </c>
      <c r="H226" s="3">
        <v>43268.031007708334</v>
      </c>
    </row>
    <row r="227" spans="4:8" x14ac:dyDescent="0.25">
      <c r="D227">
        <v>222</v>
      </c>
      <c r="E227" s="2" t="s">
        <v>197</v>
      </c>
      <c r="F227" s="2" t="s">
        <v>140</v>
      </c>
      <c r="G227" s="2" t="s">
        <v>200</v>
      </c>
      <c r="H227" s="3">
        <v>43268.031007708334</v>
      </c>
    </row>
    <row r="228" spans="4:8" x14ac:dyDescent="0.25">
      <c r="D228">
        <v>223</v>
      </c>
      <c r="E228" s="2" t="s">
        <v>197</v>
      </c>
      <c r="F228" s="2" t="s">
        <v>139</v>
      </c>
      <c r="G228" s="2" t="s">
        <v>200</v>
      </c>
      <c r="H228" s="3">
        <v>43268.031007708334</v>
      </c>
    </row>
    <row r="229" spans="4:8" x14ac:dyDescent="0.25">
      <c r="D229">
        <v>224</v>
      </c>
      <c r="E229" s="2" t="s">
        <v>197</v>
      </c>
      <c r="F229" s="2" t="s">
        <v>136</v>
      </c>
      <c r="G229" s="2" t="s">
        <v>200</v>
      </c>
      <c r="H229" s="3">
        <v>43268.031007708334</v>
      </c>
    </row>
    <row r="230" spans="4:8" x14ac:dyDescent="0.25">
      <c r="D230">
        <v>225</v>
      </c>
      <c r="E230" s="2" t="s">
        <v>197</v>
      </c>
      <c r="F230" s="2" t="s">
        <v>44</v>
      </c>
      <c r="G230" s="2" t="s">
        <v>200</v>
      </c>
      <c r="H230" s="3">
        <v>43268.031007708334</v>
      </c>
    </row>
    <row r="231" spans="4:8" x14ac:dyDescent="0.25">
      <c r="D231">
        <v>226</v>
      </c>
      <c r="E231" s="2" t="s">
        <v>197</v>
      </c>
      <c r="F231" s="2" t="s">
        <v>137</v>
      </c>
      <c r="G231" s="2" t="s">
        <v>200</v>
      </c>
      <c r="H231" s="3">
        <v>43268.031007708334</v>
      </c>
    </row>
    <row r="232" spans="4:8" x14ac:dyDescent="0.25">
      <c r="D232">
        <v>227</v>
      </c>
      <c r="E232" s="2" t="s">
        <v>197</v>
      </c>
      <c r="F232" s="2" t="s">
        <v>155</v>
      </c>
      <c r="G232" s="2" t="s">
        <v>200</v>
      </c>
      <c r="H232" s="3">
        <v>43268.031007708334</v>
      </c>
    </row>
    <row r="233" spans="4:8" x14ac:dyDescent="0.25">
      <c r="D233">
        <v>228</v>
      </c>
      <c r="E233" s="2" t="s">
        <v>197</v>
      </c>
      <c r="F233" s="2" t="s">
        <v>154</v>
      </c>
      <c r="G233" s="2" t="s">
        <v>200</v>
      </c>
      <c r="H233" s="3">
        <v>43268.031007708334</v>
      </c>
    </row>
    <row r="234" spans="4:8" x14ac:dyDescent="0.25">
      <c r="D234">
        <v>229</v>
      </c>
      <c r="E234" s="2" t="s">
        <v>197</v>
      </c>
      <c r="F234" s="2" t="s">
        <v>152</v>
      </c>
      <c r="G234" s="2" t="s">
        <v>200</v>
      </c>
      <c r="H234" s="3">
        <v>43268.031007708334</v>
      </c>
    </row>
    <row r="235" spans="4:8" x14ac:dyDescent="0.25">
      <c r="D235">
        <v>230</v>
      </c>
      <c r="E235" s="2" t="s">
        <v>197</v>
      </c>
      <c r="F235" s="2" t="s">
        <v>145</v>
      </c>
      <c r="G235" s="2" t="s">
        <v>200</v>
      </c>
      <c r="H235" s="3">
        <v>43268.031007708334</v>
      </c>
    </row>
    <row r="236" spans="4:8" x14ac:dyDescent="0.25">
      <c r="D236">
        <v>231</v>
      </c>
      <c r="E236" s="2" t="s">
        <v>197</v>
      </c>
      <c r="F236" s="2" t="s">
        <v>153</v>
      </c>
      <c r="G236" s="2" t="s">
        <v>200</v>
      </c>
      <c r="H236" s="3">
        <v>43268.031007708334</v>
      </c>
    </row>
    <row r="237" spans="4:8" x14ac:dyDescent="0.25">
      <c r="D237">
        <v>232</v>
      </c>
      <c r="E237" s="2" t="s">
        <v>197</v>
      </c>
      <c r="F237" s="2" t="s">
        <v>160</v>
      </c>
      <c r="G237" s="2" t="s">
        <v>200</v>
      </c>
      <c r="H237" s="3">
        <v>43268.031007708334</v>
      </c>
    </row>
    <row r="238" spans="4:8" x14ac:dyDescent="0.25">
      <c r="D238">
        <v>233</v>
      </c>
      <c r="E238" s="2" t="s">
        <v>197</v>
      </c>
      <c r="F238" s="2" t="s">
        <v>148</v>
      </c>
      <c r="G238" s="2" t="s">
        <v>200</v>
      </c>
      <c r="H238" s="3">
        <v>43268.031007708334</v>
      </c>
    </row>
    <row r="239" spans="4:8" x14ac:dyDescent="0.25">
      <c r="D239">
        <v>234</v>
      </c>
      <c r="E239" s="2" t="s">
        <v>197</v>
      </c>
      <c r="F239" s="2" t="s">
        <v>141</v>
      </c>
      <c r="G239" s="2" t="s">
        <v>200</v>
      </c>
      <c r="H239" s="3">
        <v>43268.031007708334</v>
      </c>
    </row>
    <row r="240" spans="4:8" x14ac:dyDescent="0.25">
      <c r="D240">
        <v>235</v>
      </c>
      <c r="E240" s="2" t="s">
        <v>197</v>
      </c>
      <c r="F240" s="2" t="s">
        <v>157</v>
      </c>
      <c r="G240" s="2" t="s">
        <v>200</v>
      </c>
      <c r="H240" s="3">
        <v>43268.031007708334</v>
      </c>
    </row>
    <row r="241" spans="4:8" x14ac:dyDescent="0.25">
      <c r="D241">
        <v>236</v>
      </c>
      <c r="E241" s="2" t="s">
        <v>197</v>
      </c>
      <c r="F241" s="2" t="s">
        <v>158</v>
      </c>
      <c r="G241" s="2" t="s">
        <v>200</v>
      </c>
      <c r="H241" s="3">
        <v>43268.031007708334</v>
      </c>
    </row>
    <row r="242" spans="4:8" x14ac:dyDescent="0.25">
      <c r="D242">
        <v>237</v>
      </c>
      <c r="E242" s="2" t="s">
        <v>197</v>
      </c>
      <c r="F242" s="2" t="s">
        <v>144</v>
      </c>
      <c r="G242" s="2" t="s">
        <v>200</v>
      </c>
      <c r="H242" s="3">
        <v>43268.031007708334</v>
      </c>
    </row>
    <row r="243" spans="4:8" x14ac:dyDescent="0.25">
      <c r="D243">
        <v>238</v>
      </c>
      <c r="E243" s="2" t="s">
        <v>197</v>
      </c>
      <c r="F243" s="2" t="s">
        <v>143</v>
      </c>
      <c r="G243" s="2" t="s">
        <v>200</v>
      </c>
      <c r="H243" s="3">
        <v>43268.031007708334</v>
      </c>
    </row>
    <row r="244" spans="4:8" x14ac:dyDescent="0.25">
      <c r="D244">
        <v>239</v>
      </c>
      <c r="E244" s="2" t="s">
        <v>197</v>
      </c>
      <c r="F244" s="2" t="s">
        <v>109</v>
      </c>
      <c r="G244" s="2" t="s">
        <v>198</v>
      </c>
      <c r="H244" s="3">
        <v>43268.031007708334</v>
      </c>
    </row>
    <row r="245" spans="4:8" x14ac:dyDescent="0.25">
      <c r="D245">
        <v>240</v>
      </c>
      <c r="E245" s="2" t="s">
        <v>197</v>
      </c>
      <c r="F245" s="2" t="s">
        <v>568</v>
      </c>
      <c r="G245" s="2" t="s">
        <v>198</v>
      </c>
      <c r="H245" s="3">
        <v>43268.031007708334</v>
      </c>
    </row>
    <row r="246" spans="4:8" x14ac:dyDescent="0.25">
      <c r="D246">
        <v>241</v>
      </c>
      <c r="E246" s="2" t="s">
        <v>197</v>
      </c>
      <c r="F246" s="2" t="s">
        <v>103</v>
      </c>
      <c r="G246" s="2" t="s">
        <v>198</v>
      </c>
      <c r="H246" s="3">
        <v>43268.031007708334</v>
      </c>
    </row>
    <row r="247" spans="4:8" x14ac:dyDescent="0.25">
      <c r="D247">
        <v>242</v>
      </c>
      <c r="E247" s="2" t="s">
        <v>197</v>
      </c>
      <c r="F247" s="2" t="s">
        <v>115</v>
      </c>
      <c r="G247" s="2" t="s">
        <v>198</v>
      </c>
      <c r="H247" s="3">
        <v>43268.031007708334</v>
      </c>
    </row>
    <row r="248" spans="4:8" x14ac:dyDescent="0.25">
      <c r="D248">
        <v>243</v>
      </c>
      <c r="E248" s="2" t="s">
        <v>197</v>
      </c>
      <c r="F248" s="2" t="s">
        <v>104</v>
      </c>
      <c r="G248" s="2" t="s">
        <v>198</v>
      </c>
      <c r="H248" s="3">
        <v>43268.031007708334</v>
      </c>
    </row>
    <row r="249" spans="4:8" x14ac:dyDescent="0.25">
      <c r="D249">
        <v>244</v>
      </c>
      <c r="E249" s="2" t="s">
        <v>197</v>
      </c>
      <c r="F249" s="2" t="s">
        <v>31</v>
      </c>
      <c r="G249" s="2" t="s">
        <v>198</v>
      </c>
      <c r="H249" s="3">
        <v>43268.031007708334</v>
      </c>
    </row>
    <row r="250" spans="4:8" x14ac:dyDescent="0.25">
      <c r="D250">
        <v>245</v>
      </c>
      <c r="E250" s="2" t="s">
        <v>197</v>
      </c>
      <c r="F250" s="2" t="s">
        <v>107</v>
      </c>
      <c r="G250" s="2" t="s">
        <v>198</v>
      </c>
      <c r="H250" s="3">
        <v>43268.031007708334</v>
      </c>
    </row>
    <row r="251" spans="4:8" x14ac:dyDescent="0.25">
      <c r="D251">
        <v>246</v>
      </c>
      <c r="E251" s="2" t="s">
        <v>197</v>
      </c>
      <c r="F251" s="2" t="s">
        <v>105</v>
      </c>
      <c r="G251" s="2" t="s">
        <v>198</v>
      </c>
      <c r="H251" s="3">
        <v>43268.031007708334</v>
      </c>
    </row>
    <row r="252" spans="4:8" x14ac:dyDescent="0.25">
      <c r="D252">
        <v>247</v>
      </c>
      <c r="E252" s="2" t="s">
        <v>197</v>
      </c>
      <c r="F252" s="2" t="s">
        <v>117</v>
      </c>
      <c r="G252" s="2" t="s">
        <v>198</v>
      </c>
      <c r="H252" s="3">
        <v>43268.031007708334</v>
      </c>
    </row>
    <row r="253" spans="4:8" x14ac:dyDescent="0.25">
      <c r="D253">
        <v>248</v>
      </c>
      <c r="E253" s="2" t="s">
        <v>197</v>
      </c>
      <c r="F253" s="2" t="s">
        <v>100</v>
      </c>
      <c r="G253" s="2" t="s">
        <v>198</v>
      </c>
      <c r="H253" s="3">
        <v>43268.031007708334</v>
      </c>
    </row>
    <row r="254" spans="4:8" x14ac:dyDescent="0.25">
      <c r="D254">
        <v>249</v>
      </c>
      <c r="E254" s="2" t="s">
        <v>197</v>
      </c>
      <c r="F254" s="2" t="s">
        <v>106</v>
      </c>
      <c r="G254" s="2" t="s">
        <v>198</v>
      </c>
      <c r="H254" s="3">
        <v>43268.031007708334</v>
      </c>
    </row>
    <row r="255" spans="4:8" x14ac:dyDescent="0.25">
      <c r="D255">
        <v>250</v>
      </c>
      <c r="E255" s="2" t="s">
        <v>197</v>
      </c>
      <c r="F255" s="2" t="s">
        <v>116</v>
      </c>
      <c r="G255" s="2" t="s">
        <v>198</v>
      </c>
      <c r="H255" s="3">
        <v>43268.031007708334</v>
      </c>
    </row>
    <row r="256" spans="4:8" x14ac:dyDescent="0.25">
      <c r="D256">
        <v>251</v>
      </c>
      <c r="E256" s="2" t="s">
        <v>197</v>
      </c>
      <c r="F256" s="2" t="s">
        <v>98</v>
      </c>
      <c r="G256" s="2" t="s">
        <v>198</v>
      </c>
      <c r="H256" s="3">
        <v>43268.031007708334</v>
      </c>
    </row>
    <row r="257" spans="4:8" x14ac:dyDescent="0.25">
      <c r="D257">
        <v>252</v>
      </c>
      <c r="E257" s="2" t="s">
        <v>197</v>
      </c>
      <c r="F257" s="2" t="s">
        <v>99</v>
      </c>
      <c r="G257" s="2" t="s">
        <v>198</v>
      </c>
      <c r="H257" s="3">
        <v>43268.031007708334</v>
      </c>
    </row>
    <row r="258" spans="4:8" x14ac:dyDescent="0.25">
      <c r="D258">
        <v>253</v>
      </c>
      <c r="E258" s="2" t="s">
        <v>197</v>
      </c>
      <c r="F258" s="2" t="s">
        <v>110</v>
      </c>
      <c r="G258" s="2" t="s">
        <v>198</v>
      </c>
      <c r="H258" s="3">
        <v>43268.031007708334</v>
      </c>
    </row>
    <row r="259" spans="4:8" x14ac:dyDescent="0.25">
      <c r="D259">
        <v>254</v>
      </c>
      <c r="E259" s="2" t="s">
        <v>197</v>
      </c>
      <c r="F259" s="2" t="s">
        <v>111</v>
      </c>
      <c r="G259" s="2" t="s">
        <v>198</v>
      </c>
      <c r="H259" s="3">
        <v>43268.031007708334</v>
      </c>
    </row>
    <row r="260" spans="4:8" x14ac:dyDescent="0.25">
      <c r="D260">
        <v>255</v>
      </c>
      <c r="E260" s="2" t="s">
        <v>197</v>
      </c>
      <c r="F260" s="2" t="s">
        <v>108</v>
      </c>
      <c r="G260" s="2" t="s">
        <v>198</v>
      </c>
      <c r="H260" s="3">
        <v>43268.031007708334</v>
      </c>
    </row>
    <row r="261" spans="4:8" x14ac:dyDescent="0.25">
      <c r="D261">
        <v>256</v>
      </c>
      <c r="E261" s="2" t="s">
        <v>197</v>
      </c>
      <c r="F261" s="2" t="s">
        <v>112</v>
      </c>
      <c r="G261" s="2" t="s">
        <v>198</v>
      </c>
      <c r="H261" s="3">
        <v>43268.031007708334</v>
      </c>
    </row>
    <row r="262" spans="4:8" x14ac:dyDescent="0.25">
      <c r="D262">
        <v>257</v>
      </c>
      <c r="E262" s="2" t="s">
        <v>197</v>
      </c>
      <c r="F262" s="2" t="s">
        <v>114</v>
      </c>
      <c r="G262" s="2" t="s">
        <v>198</v>
      </c>
      <c r="H262" s="3">
        <v>43268.031007708334</v>
      </c>
    </row>
    <row r="263" spans="4:8" x14ac:dyDescent="0.25">
      <c r="D263">
        <v>258</v>
      </c>
      <c r="E263" s="2" t="s">
        <v>197</v>
      </c>
      <c r="F263" s="2" t="s">
        <v>32</v>
      </c>
      <c r="G263" s="2" t="s">
        <v>198</v>
      </c>
      <c r="H263" s="3">
        <v>43268.031007708334</v>
      </c>
    </row>
    <row r="264" spans="4:8" x14ac:dyDescent="0.25">
      <c r="D264">
        <v>259</v>
      </c>
      <c r="E264" s="2" t="s">
        <v>197</v>
      </c>
      <c r="F264" s="2" t="s">
        <v>101</v>
      </c>
      <c r="G264" s="2" t="s">
        <v>198</v>
      </c>
      <c r="H264" s="3">
        <v>43268.031007708334</v>
      </c>
    </row>
    <row r="265" spans="4:8" x14ac:dyDescent="0.25">
      <c r="D265">
        <v>260</v>
      </c>
      <c r="E265" s="2" t="s">
        <v>197</v>
      </c>
      <c r="F265" s="2" t="s">
        <v>113</v>
      </c>
      <c r="G265" s="2" t="s">
        <v>198</v>
      </c>
      <c r="H265" s="3">
        <v>43268.031007708334</v>
      </c>
    </row>
    <row r="266" spans="4:8" x14ac:dyDescent="0.25">
      <c r="D266">
        <v>261</v>
      </c>
      <c r="E266" s="2" t="s">
        <v>197</v>
      </c>
      <c r="F266" s="2" t="s">
        <v>102</v>
      </c>
      <c r="G266" s="2" t="s">
        <v>198</v>
      </c>
      <c r="H266" s="3">
        <v>43268.031007708334</v>
      </c>
    </row>
    <row r="267" spans="4:8" x14ac:dyDescent="0.25">
      <c r="D267">
        <v>262</v>
      </c>
      <c r="E267" s="2" t="s">
        <v>197</v>
      </c>
      <c r="F267" s="2" t="s">
        <v>35</v>
      </c>
      <c r="G267" s="2" t="s">
        <v>91</v>
      </c>
      <c r="H267" s="3">
        <v>43268.031007708334</v>
      </c>
    </row>
    <row r="268" spans="4:8" x14ac:dyDescent="0.25">
      <c r="D268">
        <v>263</v>
      </c>
      <c r="E268" s="2" t="s">
        <v>197</v>
      </c>
      <c r="F268" s="2" t="s">
        <v>91</v>
      </c>
      <c r="G268" s="2" t="s">
        <v>91</v>
      </c>
      <c r="H268" s="3">
        <v>43268.031007708334</v>
      </c>
    </row>
    <row r="269" spans="4:8" x14ac:dyDescent="0.25">
      <c r="D269">
        <v>264</v>
      </c>
      <c r="E269" s="2" t="s">
        <v>197</v>
      </c>
      <c r="F269" s="2" t="s">
        <v>93</v>
      </c>
      <c r="G269" s="2" t="s">
        <v>91</v>
      </c>
      <c r="H269" s="3">
        <v>43268.031007708334</v>
      </c>
    </row>
    <row r="270" spans="4:8" x14ac:dyDescent="0.25">
      <c r="D270">
        <v>265</v>
      </c>
      <c r="E270" s="2" t="s">
        <v>197</v>
      </c>
      <c r="F270" s="2" t="s">
        <v>92</v>
      </c>
      <c r="G270" s="2" t="s">
        <v>91</v>
      </c>
      <c r="H270" s="3">
        <v>43268.031007708334</v>
      </c>
    </row>
    <row r="271" spans="4:8" x14ac:dyDescent="0.25">
      <c r="D271">
        <v>266</v>
      </c>
      <c r="E271" s="2" t="s">
        <v>197</v>
      </c>
      <c r="F271" s="2" t="s">
        <v>94</v>
      </c>
      <c r="G271" s="2" t="s">
        <v>91</v>
      </c>
      <c r="H271" s="3">
        <v>43268.031007708334</v>
      </c>
    </row>
    <row r="272" spans="4:8" x14ac:dyDescent="0.25">
      <c r="D272">
        <v>267</v>
      </c>
      <c r="E272" s="2" t="s">
        <v>197</v>
      </c>
      <c r="F272" s="2" t="s">
        <v>90</v>
      </c>
      <c r="G272" s="2" t="s">
        <v>91</v>
      </c>
      <c r="H272" s="3">
        <v>43268.031007708334</v>
      </c>
    </row>
    <row r="273" spans="4:8" x14ac:dyDescent="0.25">
      <c r="D273">
        <v>268</v>
      </c>
      <c r="E273" s="2" t="s">
        <v>197</v>
      </c>
      <c r="F273" s="2" t="s">
        <v>96</v>
      </c>
      <c r="G273" s="2" t="s">
        <v>91</v>
      </c>
      <c r="H273" s="3">
        <v>43268.031007708334</v>
      </c>
    </row>
    <row r="274" spans="4:8" x14ac:dyDescent="0.25">
      <c r="D274">
        <v>269</v>
      </c>
      <c r="E274" s="2" t="s">
        <v>197</v>
      </c>
      <c r="F274" s="2" t="s">
        <v>95</v>
      </c>
      <c r="G274" s="2" t="s">
        <v>91</v>
      </c>
      <c r="H274" s="3">
        <v>43268.031007708334</v>
      </c>
    </row>
    <row r="275" spans="4:8" x14ac:dyDescent="0.25">
      <c r="D275">
        <v>270</v>
      </c>
      <c r="E275" s="2" t="s">
        <v>197</v>
      </c>
      <c r="F275" s="2" t="s">
        <v>126</v>
      </c>
      <c r="G275" s="2" t="s">
        <v>199</v>
      </c>
      <c r="H275" s="3">
        <v>43268.031007708334</v>
      </c>
    </row>
    <row r="276" spans="4:8" x14ac:dyDescent="0.25">
      <c r="D276">
        <v>271</v>
      </c>
      <c r="E276" s="2" t="s">
        <v>197</v>
      </c>
      <c r="F276" s="2" t="s">
        <v>124</v>
      </c>
      <c r="G276" s="2" t="s">
        <v>199</v>
      </c>
      <c r="H276" s="3">
        <v>43268.031007708334</v>
      </c>
    </row>
    <row r="277" spans="4:8" x14ac:dyDescent="0.25">
      <c r="D277">
        <v>272</v>
      </c>
      <c r="E277" s="2" t="s">
        <v>197</v>
      </c>
      <c r="F277" s="2" t="s">
        <v>569</v>
      </c>
      <c r="G277" s="2" t="s">
        <v>199</v>
      </c>
      <c r="H277" s="3">
        <v>43275.680828888886</v>
      </c>
    </row>
    <row r="278" spans="4:8" x14ac:dyDescent="0.25">
      <c r="D278">
        <v>273</v>
      </c>
      <c r="E278" s="2" t="s">
        <v>197</v>
      </c>
      <c r="F278" s="2" t="s">
        <v>131</v>
      </c>
      <c r="G278" s="2" t="s">
        <v>199</v>
      </c>
      <c r="H278" s="3">
        <v>43268.031007708334</v>
      </c>
    </row>
    <row r="279" spans="4:8" x14ac:dyDescent="0.25">
      <c r="D279">
        <v>274</v>
      </c>
      <c r="E279" s="2" t="s">
        <v>197</v>
      </c>
      <c r="F279" s="2" t="s">
        <v>132</v>
      </c>
      <c r="G279" s="2" t="s">
        <v>199</v>
      </c>
      <c r="H279" s="3">
        <v>43268.031007708334</v>
      </c>
    </row>
    <row r="280" spans="4:8" x14ac:dyDescent="0.25">
      <c r="D280">
        <v>275</v>
      </c>
      <c r="E280" s="2" t="s">
        <v>197</v>
      </c>
      <c r="F280" s="2" t="s">
        <v>125</v>
      </c>
      <c r="G280" s="2" t="s">
        <v>199</v>
      </c>
      <c r="H280" s="3">
        <v>43268.031007708334</v>
      </c>
    </row>
    <row r="281" spans="4:8" x14ac:dyDescent="0.25">
      <c r="D281">
        <v>276</v>
      </c>
      <c r="E281" s="2" t="s">
        <v>197</v>
      </c>
      <c r="F281" s="2" t="s">
        <v>570</v>
      </c>
      <c r="G281" s="2" t="s">
        <v>199</v>
      </c>
      <c r="H281" s="3">
        <v>43275.680828888886</v>
      </c>
    </row>
    <row r="282" spans="4:8" x14ac:dyDescent="0.25">
      <c r="D282">
        <v>277</v>
      </c>
      <c r="E282" s="2" t="s">
        <v>197</v>
      </c>
      <c r="F282" s="2" t="s">
        <v>573</v>
      </c>
      <c r="G282" s="2" t="s">
        <v>199</v>
      </c>
      <c r="H282" s="3">
        <v>43275.680828888886</v>
      </c>
    </row>
    <row r="283" spans="4:8" x14ac:dyDescent="0.25">
      <c r="D283">
        <v>278</v>
      </c>
      <c r="E283" s="2" t="s">
        <v>197</v>
      </c>
      <c r="F283" s="2" t="s">
        <v>574</v>
      </c>
      <c r="G283" s="2" t="s">
        <v>199</v>
      </c>
      <c r="H283" s="3">
        <v>43275.680828888886</v>
      </c>
    </row>
    <row r="284" spans="4:8" x14ac:dyDescent="0.25">
      <c r="D284">
        <v>279</v>
      </c>
      <c r="E284" s="2" t="s">
        <v>197</v>
      </c>
      <c r="F284" s="2" t="s">
        <v>576</v>
      </c>
      <c r="G284" s="2" t="s">
        <v>199</v>
      </c>
      <c r="H284" s="3">
        <v>43275.680828888886</v>
      </c>
    </row>
    <row r="285" spans="4:8" x14ac:dyDescent="0.25">
      <c r="D285">
        <v>280</v>
      </c>
      <c r="E285" s="2" t="s">
        <v>197</v>
      </c>
      <c r="F285" s="2" t="s">
        <v>571</v>
      </c>
      <c r="G285" s="2" t="s">
        <v>199</v>
      </c>
      <c r="H285" s="3">
        <v>43275.680828888886</v>
      </c>
    </row>
    <row r="286" spans="4:8" x14ac:dyDescent="0.25">
      <c r="D286">
        <v>281</v>
      </c>
      <c r="E286" s="2" t="s">
        <v>197</v>
      </c>
      <c r="F286" s="2" t="s">
        <v>575</v>
      </c>
      <c r="G286" s="2" t="s">
        <v>199</v>
      </c>
      <c r="H286" s="3">
        <v>43275.680828888886</v>
      </c>
    </row>
    <row r="287" spans="4:8" x14ac:dyDescent="0.25">
      <c r="D287">
        <v>282</v>
      </c>
      <c r="E287" s="2" t="s">
        <v>197</v>
      </c>
      <c r="F287" s="2" t="s">
        <v>572</v>
      </c>
      <c r="G287" s="2" t="s">
        <v>199</v>
      </c>
      <c r="H287" s="3">
        <v>43275.680828888886</v>
      </c>
    </row>
    <row r="288" spans="4:8" x14ac:dyDescent="0.25">
      <c r="D288">
        <v>283</v>
      </c>
      <c r="E288" s="2" t="s">
        <v>197</v>
      </c>
      <c r="F288" s="2" t="s">
        <v>130</v>
      </c>
      <c r="G288" s="2" t="s">
        <v>199</v>
      </c>
      <c r="H288" s="3">
        <v>43268.031007708334</v>
      </c>
    </row>
    <row r="289" spans="4:8" x14ac:dyDescent="0.25">
      <c r="D289">
        <v>284</v>
      </c>
      <c r="E289" s="2" t="s">
        <v>197</v>
      </c>
      <c r="F289" s="2" t="s">
        <v>121</v>
      </c>
      <c r="G289" s="2" t="s">
        <v>199</v>
      </c>
      <c r="H289" s="3">
        <v>43268.031007708334</v>
      </c>
    </row>
    <row r="290" spans="4:8" x14ac:dyDescent="0.25">
      <c r="D290">
        <v>285</v>
      </c>
      <c r="E290" s="2" t="s">
        <v>197</v>
      </c>
      <c r="F290" s="2" t="s">
        <v>134</v>
      </c>
      <c r="G290" s="2" t="s">
        <v>199</v>
      </c>
      <c r="H290" s="3">
        <v>43268.031007708334</v>
      </c>
    </row>
    <row r="291" spans="4:8" x14ac:dyDescent="0.25">
      <c r="D291">
        <v>286</v>
      </c>
      <c r="E291" s="2" t="s">
        <v>197</v>
      </c>
      <c r="F291" s="2" t="s">
        <v>123</v>
      </c>
      <c r="G291" s="2" t="s">
        <v>199</v>
      </c>
      <c r="H291" s="3">
        <v>43268.031007708334</v>
      </c>
    </row>
    <row r="292" spans="4:8" x14ac:dyDescent="0.25">
      <c r="D292">
        <v>287</v>
      </c>
      <c r="E292" s="2" t="s">
        <v>197</v>
      </c>
      <c r="F292" s="2" t="s">
        <v>120</v>
      </c>
      <c r="G292" s="2" t="s">
        <v>199</v>
      </c>
      <c r="H292" s="3">
        <v>43268.031007708334</v>
      </c>
    </row>
    <row r="293" spans="4:8" x14ac:dyDescent="0.25">
      <c r="D293">
        <v>288</v>
      </c>
      <c r="E293" s="2" t="s">
        <v>197</v>
      </c>
      <c r="F293" s="2" t="s">
        <v>133</v>
      </c>
      <c r="G293" s="2" t="s">
        <v>199</v>
      </c>
      <c r="H293" s="3">
        <v>43268.031007708334</v>
      </c>
    </row>
    <row r="294" spans="4:8" x14ac:dyDescent="0.25">
      <c r="D294">
        <v>289</v>
      </c>
      <c r="E294" s="2" t="s">
        <v>197</v>
      </c>
      <c r="F294" s="2" t="s">
        <v>118</v>
      </c>
      <c r="G294" s="2" t="s">
        <v>199</v>
      </c>
      <c r="H294" s="3">
        <v>43268.031007708334</v>
      </c>
    </row>
    <row r="295" spans="4:8" x14ac:dyDescent="0.25">
      <c r="D295">
        <v>290</v>
      </c>
      <c r="E295" s="2" t="s">
        <v>197</v>
      </c>
      <c r="F295" s="2" t="s">
        <v>122</v>
      </c>
      <c r="G295" s="2" t="s">
        <v>199</v>
      </c>
      <c r="H295" s="3">
        <v>43268.031007708334</v>
      </c>
    </row>
    <row r="296" spans="4:8" x14ac:dyDescent="0.25">
      <c r="D296">
        <v>291</v>
      </c>
      <c r="E296" s="2" t="s">
        <v>197</v>
      </c>
      <c r="F296" s="2" t="s">
        <v>129</v>
      </c>
      <c r="G296" s="2" t="s">
        <v>199</v>
      </c>
      <c r="H296" s="3">
        <v>43268.031007708334</v>
      </c>
    </row>
    <row r="297" spans="4:8" x14ac:dyDescent="0.25">
      <c r="D297">
        <v>292</v>
      </c>
      <c r="E297" s="2" t="s">
        <v>197</v>
      </c>
      <c r="F297" s="2" t="s">
        <v>119</v>
      </c>
      <c r="G297" s="2" t="s">
        <v>199</v>
      </c>
      <c r="H297" s="3">
        <v>43268.031007708334</v>
      </c>
    </row>
    <row r="298" spans="4:8" x14ac:dyDescent="0.25">
      <c r="D298">
        <v>293</v>
      </c>
      <c r="E298" s="2" t="s">
        <v>197</v>
      </c>
      <c r="F298" s="2" t="s">
        <v>127</v>
      </c>
      <c r="G298" s="2" t="s">
        <v>199</v>
      </c>
      <c r="H298" s="3">
        <v>43268.031007708334</v>
      </c>
    </row>
    <row r="299" spans="4:8" x14ac:dyDescent="0.25">
      <c r="D299">
        <v>294</v>
      </c>
      <c r="E299" s="2" t="s">
        <v>197</v>
      </c>
      <c r="F299" s="2" t="s">
        <v>45</v>
      </c>
      <c r="G299" s="2" t="s">
        <v>199</v>
      </c>
      <c r="H299" s="3">
        <v>43268.031007708334</v>
      </c>
    </row>
    <row r="300" spans="4:8" x14ac:dyDescent="0.25">
      <c r="D300">
        <v>295</v>
      </c>
      <c r="E300" s="2" t="s">
        <v>197</v>
      </c>
      <c r="F300" s="2" t="s">
        <v>135</v>
      </c>
      <c r="G300" s="2" t="s">
        <v>199</v>
      </c>
      <c r="H300" s="3">
        <v>43268.031007708334</v>
      </c>
    </row>
    <row r="301" spans="4:8" x14ac:dyDescent="0.25">
      <c r="D301">
        <v>296</v>
      </c>
      <c r="E301" s="2" t="s">
        <v>197</v>
      </c>
      <c r="F301" s="2" t="s">
        <v>128</v>
      </c>
      <c r="G301" s="2" t="s">
        <v>199</v>
      </c>
      <c r="H301" s="3">
        <v>43268.031007708334</v>
      </c>
    </row>
    <row r="302" spans="4:8" x14ac:dyDescent="0.25">
      <c r="D302">
        <v>297</v>
      </c>
      <c r="E302" s="2" t="s">
        <v>197</v>
      </c>
      <c r="F302" s="2" t="s">
        <v>45</v>
      </c>
      <c r="G302" s="2" t="s">
        <v>197</v>
      </c>
      <c r="H302" s="3">
        <v>43268.031007708334</v>
      </c>
    </row>
    <row r="303" spans="4:8" x14ac:dyDescent="0.25">
      <c r="D303">
        <v>298</v>
      </c>
      <c r="E303" s="2" t="s">
        <v>197</v>
      </c>
      <c r="F303" s="2" t="s">
        <v>36</v>
      </c>
      <c r="G303" s="2" t="s">
        <v>197</v>
      </c>
      <c r="H303" s="3">
        <v>43268.031007708334</v>
      </c>
    </row>
    <row r="304" spans="4:8" x14ac:dyDescent="0.25">
      <c r="D304">
        <v>299</v>
      </c>
      <c r="E304" s="2" t="s">
        <v>197</v>
      </c>
      <c r="F304" s="2" t="s">
        <v>31</v>
      </c>
      <c r="G304" s="2" t="s">
        <v>197</v>
      </c>
      <c r="H304" s="3">
        <v>43268.031007708334</v>
      </c>
    </row>
    <row r="305" spans="4:8" x14ac:dyDescent="0.25">
      <c r="D305">
        <v>300</v>
      </c>
      <c r="E305" s="2" t="s">
        <v>197</v>
      </c>
      <c r="F305" s="2" t="s">
        <v>35</v>
      </c>
      <c r="G305" s="2" t="s">
        <v>197</v>
      </c>
      <c r="H305" s="3">
        <v>43268.031007708334</v>
      </c>
    </row>
    <row r="306" spans="4:8" x14ac:dyDescent="0.25">
      <c r="D306">
        <v>301</v>
      </c>
      <c r="E306" s="2" t="s">
        <v>197</v>
      </c>
      <c r="F306" s="2" t="s">
        <v>29</v>
      </c>
      <c r="G306" s="2" t="s">
        <v>197</v>
      </c>
      <c r="H306" s="3">
        <v>43268.031007708334</v>
      </c>
    </row>
    <row r="307" spans="4:8" x14ac:dyDescent="0.25">
      <c r="D307">
        <v>302</v>
      </c>
      <c r="E307" s="2" t="s">
        <v>197</v>
      </c>
      <c r="F307" s="2" t="s">
        <v>30</v>
      </c>
      <c r="G307" s="2" t="s">
        <v>197</v>
      </c>
      <c r="H307" s="3">
        <v>43268.031007708334</v>
      </c>
    </row>
    <row r="308" spans="4:8" x14ac:dyDescent="0.25">
      <c r="D308">
        <v>303</v>
      </c>
      <c r="E308" s="2" t="s">
        <v>197</v>
      </c>
      <c r="F308" s="2" t="s">
        <v>43</v>
      </c>
      <c r="G308" s="2" t="s">
        <v>197</v>
      </c>
      <c r="H308" s="3">
        <v>43268.031007708334</v>
      </c>
    </row>
    <row r="309" spans="4:8" x14ac:dyDescent="0.25">
      <c r="D309">
        <v>304</v>
      </c>
      <c r="E309" s="2" t="s">
        <v>197</v>
      </c>
      <c r="F309" s="2" t="s">
        <v>40</v>
      </c>
      <c r="G309" s="2" t="s">
        <v>197</v>
      </c>
      <c r="H309" s="3">
        <v>43268.031007708334</v>
      </c>
    </row>
    <row r="310" spans="4:8" x14ac:dyDescent="0.25">
      <c r="D310">
        <v>305</v>
      </c>
      <c r="E310" s="2" t="s">
        <v>197</v>
      </c>
      <c r="F310" s="2" t="s">
        <v>32</v>
      </c>
      <c r="G310" s="2" t="s">
        <v>197</v>
      </c>
      <c r="H310" s="3">
        <v>43268.031007708334</v>
      </c>
    </row>
    <row r="311" spans="4:8" x14ac:dyDescent="0.25">
      <c r="D311">
        <v>306</v>
      </c>
      <c r="E311" s="2" t="s">
        <v>197</v>
      </c>
      <c r="F311" s="2" t="s">
        <v>28</v>
      </c>
      <c r="G311" s="2" t="s">
        <v>197</v>
      </c>
      <c r="H311" s="3">
        <v>43268.031007708334</v>
      </c>
    </row>
    <row r="312" spans="4:8" x14ac:dyDescent="0.25">
      <c r="D312">
        <v>307</v>
      </c>
      <c r="E312" s="2" t="s">
        <v>197</v>
      </c>
      <c r="F312" s="2" t="s">
        <v>41</v>
      </c>
      <c r="G312" s="2" t="s">
        <v>197</v>
      </c>
      <c r="H312" s="3">
        <v>43268.031007708334</v>
      </c>
    </row>
    <row r="313" spans="4:8" x14ac:dyDescent="0.25">
      <c r="D313">
        <v>308</v>
      </c>
      <c r="E313" s="2" t="s">
        <v>197</v>
      </c>
      <c r="F313" s="2" t="s">
        <v>34</v>
      </c>
      <c r="G313" s="2" t="s">
        <v>197</v>
      </c>
      <c r="H313" s="3">
        <v>43268.031007708334</v>
      </c>
    </row>
    <row r="314" spans="4:8" x14ac:dyDescent="0.25">
      <c r="D314">
        <v>309</v>
      </c>
      <c r="E314" s="2" t="s">
        <v>197</v>
      </c>
      <c r="F314" s="2" t="s">
        <v>42</v>
      </c>
      <c r="G314" s="2" t="s">
        <v>197</v>
      </c>
      <c r="H314" s="3">
        <v>43268.031007708334</v>
      </c>
    </row>
    <row r="315" spans="4:8" x14ac:dyDescent="0.25">
      <c r="D315">
        <v>310</v>
      </c>
      <c r="E315" s="2" t="s">
        <v>197</v>
      </c>
      <c r="F315" s="2" t="s">
        <v>39</v>
      </c>
      <c r="G315" s="2" t="s">
        <v>197</v>
      </c>
      <c r="H315" s="3">
        <v>43268.031007708334</v>
      </c>
    </row>
    <row r="316" spans="4:8" x14ac:dyDescent="0.25">
      <c r="D316">
        <v>311</v>
      </c>
      <c r="E316" s="2" t="s">
        <v>197</v>
      </c>
      <c r="F316" s="2" t="s">
        <v>27</v>
      </c>
      <c r="G316" s="2" t="s">
        <v>197</v>
      </c>
      <c r="H316" s="3">
        <v>43268.031007708334</v>
      </c>
    </row>
    <row r="317" spans="4:8" x14ac:dyDescent="0.25">
      <c r="D317">
        <v>312</v>
      </c>
      <c r="E317" s="2" t="s">
        <v>197</v>
      </c>
      <c r="F317" s="2" t="s">
        <v>44</v>
      </c>
      <c r="G317" s="2" t="s">
        <v>197</v>
      </c>
      <c r="H317" s="3">
        <v>43268.031007708334</v>
      </c>
    </row>
    <row r="318" spans="4:8" x14ac:dyDescent="0.25">
      <c r="D318">
        <v>313</v>
      </c>
      <c r="E318" s="2" t="s">
        <v>197</v>
      </c>
      <c r="F318" s="2" t="s">
        <v>25</v>
      </c>
      <c r="G318" s="2" t="s">
        <v>197</v>
      </c>
      <c r="H318" s="3">
        <v>43268.031007708334</v>
      </c>
    </row>
    <row r="319" spans="4:8" x14ac:dyDescent="0.25">
      <c r="D319">
        <v>314</v>
      </c>
      <c r="E319" s="2" t="s">
        <v>197</v>
      </c>
      <c r="F319" s="2" t="s">
        <v>192</v>
      </c>
      <c r="G319" s="2" t="s">
        <v>204</v>
      </c>
      <c r="H319" s="3">
        <v>43268.031007708334</v>
      </c>
    </row>
    <row r="320" spans="4:8" x14ac:dyDescent="0.25">
      <c r="D320">
        <v>315</v>
      </c>
      <c r="E320" s="2" t="s">
        <v>197</v>
      </c>
      <c r="F320" s="2" t="s">
        <v>193</v>
      </c>
      <c r="G320" s="2" t="s">
        <v>204</v>
      </c>
      <c r="H320" s="3">
        <v>43268.031007708334</v>
      </c>
    </row>
    <row r="321" spans="4:8" x14ac:dyDescent="0.25">
      <c r="D321">
        <v>316</v>
      </c>
      <c r="E321" s="2" t="s">
        <v>197</v>
      </c>
      <c r="F321" s="2" t="s">
        <v>194</v>
      </c>
      <c r="G321" s="2" t="s">
        <v>204</v>
      </c>
      <c r="H321" s="3">
        <v>43268.031007708334</v>
      </c>
    </row>
    <row r="322" spans="4:8" x14ac:dyDescent="0.25">
      <c r="D322">
        <v>317</v>
      </c>
      <c r="E322" s="2" t="s">
        <v>197</v>
      </c>
      <c r="F322" s="2" t="s">
        <v>36</v>
      </c>
      <c r="G322" s="2" t="s">
        <v>204</v>
      </c>
      <c r="H322" s="3">
        <v>43268.031007708334</v>
      </c>
    </row>
    <row r="323" spans="4:8" x14ac:dyDescent="0.25">
      <c r="D323">
        <v>318</v>
      </c>
      <c r="E323" s="2" t="s">
        <v>197</v>
      </c>
      <c r="F323" s="2" t="s">
        <v>195</v>
      </c>
      <c r="G323" s="2" t="s">
        <v>204</v>
      </c>
      <c r="H323" s="3">
        <v>43268.031007708334</v>
      </c>
    </row>
    <row r="324" spans="4:8" x14ac:dyDescent="0.25">
      <c r="D324">
        <v>319</v>
      </c>
      <c r="E324" s="2" t="s">
        <v>197</v>
      </c>
      <c r="F324" s="2" t="s">
        <v>272</v>
      </c>
      <c r="G324" s="2" t="s">
        <v>274</v>
      </c>
      <c r="H324" s="3">
        <v>43268.031007708334</v>
      </c>
    </row>
    <row r="325" spans="4:8" x14ac:dyDescent="0.25">
      <c r="D325">
        <v>320</v>
      </c>
      <c r="E325" s="2" t="s">
        <v>197</v>
      </c>
      <c r="F325" s="2" t="s">
        <v>269</v>
      </c>
      <c r="G325" s="2" t="s">
        <v>274</v>
      </c>
      <c r="H325" s="3">
        <v>43268.031007708334</v>
      </c>
    </row>
    <row r="326" spans="4:8" x14ac:dyDescent="0.25">
      <c r="D326">
        <v>321</v>
      </c>
      <c r="E326" s="2" t="s">
        <v>197</v>
      </c>
      <c r="F326" s="2" t="s">
        <v>209</v>
      </c>
      <c r="G326" s="2" t="s">
        <v>274</v>
      </c>
      <c r="H326" s="3">
        <v>43268.031007708334</v>
      </c>
    </row>
    <row r="327" spans="4:8" x14ac:dyDescent="0.25">
      <c r="D327">
        <v>322</v>
      </c>
      <c r="E327" s="2" t="s">
        <v>197</v>
      </c>
      <c r="F327" s="2" t="s">
        <v>47</v>
      </c>
      <c r="G327" s="2" t="s">
        <v>274</v>
      </c>
      <c r="H327" s="3">
        <v>43268.031007708334</v>
      </c>
    </row>
    <row r="328" spans="4:8" x14ac:dyDescent="0.25">
      <c r="D328">
        <v>323</v>
      </c>
      <c r="E328" s="2" t="s">
        <v>197</v>
      </c>
      <c r="F328" s="2" t="s">
        <v>268</v>
      </c>
      <c r="G328" s="2" t="s">
        <v>274</v>
      </c>
      <c r="H328" s="3">
        <v>43268.031007708334</v>
      </c>
    </row>
    <row r="329" spans="4:8" x14ac:dyDescent="0.25">
      <c r="D329">
        <v>324</v>
      </c>
      <c r="E329" s="2" t="s">
        <v>197</v>
      </c>
      <c r="F329" s="2" t="s">
        <v>273</v>
      </c>
      <c r="G329" s="2" t="s">
        <v>274</v>
      </c>
      <c r="H329" s="3">
        <v>43268.031007708334</v>
      </c>
    </row>
    <row r="330" spans="4:8" x14ac:dyDescent="0.25">
      <c r="D330">
        <v>325</v>
      </c>
      <c r="E330" s="2" t="s">
        <v>197</v>
      </c>
      <c r="F330" s="2" t="s">
        <v>107</v>
      </c>
      <c r="G330" s="2" t="s">
        <v>274</v>
      </c>
      <c r="H330" s="3">
        <v>43268.031007708334</v>
      </c>
    </row>
    <row r="331" spans="4:8" x14ac:dyDescent="0.25">
      <c r="D331">
        <v>326</v>
      </c>
      <c r="E331" s="2" t="s">
        <v>197</v>
      </c>
      <c r="F331" s="2" t="s">
        <v>270</v>
      </c>
      <c r="G331" s="2" t="s">
        <v>274</v>
      </c>
      <c r="H331" s="3">
        <v>43268.031007708334</v>
      </c>
    </row>
    <row r="332" spans="4:8" x14ac:dyDescent="0.25">
      <c r="D332">
        <v>327</v>
      </c>
      <c r="E332" s="2" t="s">
        <v>197</v>
      </c>
      <c r="F332" s="2" t="s">
        <v>194</v>
      </c>
      <c r="G332" s="2" t="s">
        <v>274</v>
      </c>
      <c r="H332" s="3">
        <v>43268.031007708334</v>
      </c>
    </row>
    <row r="333" spans="4:8" x14ac:dyDescent="0.25">
      <c r="D333">
        <v>328</v>
      </c>
      <c r="E333" s="2" t="s">
        <v>197</v>
      </c>
      <c r="F333" s="2" t="s">
        <v>271</v>
      </c>
      <c r="G333" s="2" t="s">
        <v>274</v>
      </c>
      <c r="H333" s="3">
        <v>43268.031007708334</v>
      </c>
    </row>
    <row r="334" spans="4:8" x14ac:dyDescent="0.25">
      <c r="D334">
        <v>329</v>
      </c>
      <c r="E334" s="2" t="s">
        <v>197</v>
      </c>
      <c r="F334" s="2" t="s">
        <v>226</v>
      </c>
      <c r="G334" s="2" t="s">
        <v>274</v>
      </c>
      <c r="H334" s="3">
        <v>43268.031007708334</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5:I13"/>
  <sheetViews>
    <sheetView showGridLines="0" workbookViewId="0"/>
  </sheetViews>
  <sheetFormatPr defaultRowHeight="15" x14ac:dyDescent="0.25"/>
  <cols>
    <col min="4" max="4" width="19.7109375" bestFit="1" customWidth="1"/>
    <col min="5" max="5" width="13.85546875" bestFit="1" customWidth="1"/>
    <col min="6" max="6" width="31.5703125" bestFit="1" customWidth="1"/>
    <col min="7" max="7" width="22" bestFit="1" customWidth="1"/>
    <col min="8" max="8" width="16.140625" bestFit="1" customWidth="1"/>
    <col min="9" max="9" width="24.5703125" customWidth="1"/>
    <col min="10" max="11" width="22" bestFit="1" customWidth="1"/>
    <col min="12" max="12" width="7.85546875" bestFit="1" customWidth="1"/>
    <col min="13" max="13" width="20.5703125" bestFit="1" customWidth="1"/>
    <col min="14" max="14" width="16.140625" bestFit="1" customWidth="1"/>
    <col min="15" max="15" width="24.5703125" bestFit="1" customWidth="1"/>
    <col min="16" max="16" width="17" customWidth="1"/>
    <col min="17" max="17" width="15.5703125" bestFit="1" customWidth="1"/>
    <col min="18" max="18" width="16.140625" bestFit="1" customWidth="1"/>
    <col min="19" max="19" width="15.5703125" bestFit="1" customWidth="1"/>
    <col min="20" max="21" width="16.140625" bestFit="1" customWidth="1"/>
    <col min="22" max="22" width="21.85546875" bestFit="1" customWidth="1"/>
    <col min="23" max="23" width="20.42578125" bestFit="1" customWidth="1"/>
    <col min="24" max="24" width="25.5703125" bestFit="1" customWidth="1"/>
    <col min="25" max="25" width="13.85546875" bestFit="1" customWidth="1"/>
    <col min="26" max="26" width="15.85546875" bestFit="1" customWidth="1"/>
    <col min="27" max="27" width="16.5703125" bestFit="1" customWidth="1"/>
    <col min="28" max="28" width="11.5703125" bestFit="1" customWidth="1"/>
    <col min="29" max="29" width="13.42578125" bestFit="1" customWidth="1"/>
    <col min="30" max="30" width="14.140625" bestFit="1" customWidth="1"/>
    <col min="31" max="31" width="7.42578125" bestFit="1" customWidth="1"/>
    <col min="32" max="32" width="21.85546875" bestFit="1" customWidth="1"/>
    <col min="33" max="33" width="22.85546875" bestFit="1" customWidth="1"/>
    <col min="34" max="34" width="14.7109375" bestFit="1" customWidth="1"/>
    <col min="35" max="35" width="15.7109375" bestFit="1" customWidth="1"/>
    <col min="36" max="36" width="24.140625" bestFit="1" customWidth="1"/>
  </cols>
  <sheetData>
    <row r="5" spans="4:9" x14ac:dyDescent="0.25">
      <c r="D5" t="s">
        <v>339</v>
      </c>
      <c r="E5" t="s">
        <v>20</v>
      </c>
      <c r="F5" t="s">
        <v>309</v>
      </c>
      <c r="G5" t="s">
        <v>320</v>
      </c>
      <c r="H5" t="s">
        <v>3</v>
      </c>
      <c r="I5" t="s">
        <v>4</v>
      </c>
    </row>
    <row r="6" spans="4:9" x14ac:dyDescent="0.25">
      <c r="D6">
        <v>1</v>
      </c>
      <c r="E6" s="2" t="s">
        <v>201</v>
      </c>
      <c r="F6" s="2" t="s">
        <v>651</v>
      </c>
      <c r="G6" s="2" t="s">
        <v>321</v>
      </c>
      <c r="H6" s="3">
        <v>43268.035951041667</v>
      </c>
      <c r="I6" s="3">
        <v>43268.031007673613</v>
      </c>
    </row>
    <row r="7" spans="4:9" x14ac:dyDescent="0.25">
      <c r="D7">
        <v>2</v>
      </c>
      <c r="E7" s="2" t="s">
        <v>8</v>
      </c>
      <c r="F7" s="2" t="s">
        <v>652</v>
      </c>
      <c r="G7" s="2" t="s">
        <v>321</v>
      </c>
      <c r="H7" s="3">
        <v>43268.035951041667</v>
      </c>
      <c r="I7" s="3">
        <v>43268.031007673613</v>
      </c>
    </row>
    <row r="8" spans="4:9" x14ac:dyDescent="0.25">
      <c r="D8">
        <v>3</v>
      </c>
      <c r="E8" s="2" t="s">
        <v>200</v>
      </c>
      <c r="F8" s="2" t="s">
        <v>653</v>
      </c>
      <c r="G8" s="2" t="s">
        <v>321</v>
      </c>
      <c r="H8" s="3">
        <v>43261.911273032405</v>
      </c>
      <c r="I8" s="3">
        <v>43110.763948414351</v>
      </c>
    </row>
    <row r="9" spans="4:9" x14ac:dyDescent="0.25">
      <c r="D9">
        <v>4</v>
      </c>
      <c r="E9" s="2" t="s">
        <v>200</v>
      </c>
      <c r="F9" s="2" t="s">
        <v>654</v>
      </c>
      <c r="G9" s="2" t="s">
        <v>655</v>
      </c>
      <c r="H9" s="3">
        <v>43268.036008402778</v>
      </c>
      <c r="I9" s="3">
        <v>43110.763948414351</v>
      </c>
    </row>
    <row r="10" spans="4:9" x14ac:dyDescent="0.25">
      <c r="D10">
        <v>5</v>
      </c>
      <c r="E10" s="2" t="s">
        <v>198</v>
      </c>
      <c r="F10" s="2" t="s">
        <v>656</v>
      </c>
      <c r="G10" s="2" t="s">
        <v>321</v>
      </c>
      <c r="H10" s="3">
        <v>43268.035951041667</v>
      </c>
      <c r="I10" s="3">
        <v>43268.031007673613</v>
      </c>
    </row>
    <row r="11" spans="4:9" x14ac:dyDescent="0.25">
      <c r="D11">
        <v>6</v>
      </c>
      <c r="E11" s="2" t="s">
        <v>91</v>
      </c>
      <c r="F11" s="2" t="s">
        <v>657</v>
      </c>
      <c r="G11" s="2" t="s">
        <v>321</v>
      </c>
      <c r="H11" s="3">
        <v>43268.035951041667</v>
      </c>
      <c r="I11" s="3">
        <v>43268.031007673613</v>
      </c>
    </row>
    <row r="12" spans="4:9" x14ac:dyDescent="0.25">
      <c r="D12">
        <v>7</v>
      </c>
      <c r="E12" s="2" t="s">
        <v>199</v>
      </c>
      <c r="F12" s="2" t="s">
        <v>658</v>
      </c>
      <c r="G12" s="2" t="s">
        <v>321</v>
      </c>
      <c r="H12" s="3">
        <v>43268.035951041667</v>
      </c>
      <c r="I12" s="3">
        <v>43268.031007673613</v>
      </c>
    </row>
    <row r="13" spans="4:9" x14ac:dyDescent="0.25">
      <c r="D13">
        <v>8</v>
      </c>
      <c r="E13" s="2" t="s">
        <v>204</v>
      </c>
      <c r="F13" s="2" t="s">
        <v>278</v>
      </c>
      <c r="G13" s="2" t="s">
        <v>321</v>
      </c>
      <c r="H13" s="3">
        <v>43268.035951041667</v>
      </c>
      <c r="I13" s="3">
        <v>43268.031007673613</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5:J33"/>
  <sheetViews>
    <sheetView showGridLines="0" workbookViewId="0"/>
  </sheetViews>
  <sheetFormatPr defaultRowHeight="15" x14ac:dyDescent="0.25"/>
  <cols>
    <col min="4" max="4" width="4.5703125" customWidth="1"/>
    <col min="5" max="5" width="25" bestFit="1" customWidth="1"/>
    <col min="6" max="6" width="31.5703125" bestFit="1" customWidth="1"/>
    <col min="7" max="7" width="24.5703125" bestFit="1" customWidth="1"/>
    <col min="8" max="8" width="17" bestFit="1" customWidth="1"/>
    <col min="9" max="9" width="13.85546875" bestFit="1" customWidth="1"/>
    <col min="10" max="10" width="16.140625" bestFit="1" customWidth="1"/>
  </cols>
  <sheetData>
    <row r="5" spans="5:10" x14ac:dyDescent="0.25">
      <c r="E5" t="s">
        <v>351</v>
      </c>
      <c r="F5" t="s">
        <v>309</v>
      </c>
      <c r="G5" t="s">
        <v>352</v>
      </c>
      <c r="H5" t="s">
        <v>353</v>
      </c>
      <c r="I5" t="s">
        <v>20</v>
      </c>
      <c r="J5" t="s">
        <v>3</v>
      </c>
    </row>
    <row r="6" spans="5:10" x14ac:dyDescent="0.25">
      <c r="E6">
        <v>1</v>
      </c>
      <c r="F6" s="2" t="s">
        <v>652</v>
      </c>
      <c r="G6" s="2" t="s">
        <v>11</v>
      </c>
      <c r="H6">
        <v>0</v>
      </c>
      <c r="I6" s="2" t="s">
        <v>8</v>
      </c>
      <c r="J6" s="3">
        <v>43268.031007673613</v>
      </c>
    </row>
    <row r="7" spans="5:10" x14ac:dyDescent="0.25">
      <c r="E7">
        <v>2</v>
      </c>
      <c r="F7" s="2" t="s">
        <v>652</v>
      </c>
      <c r="G7" s="2" t="s">
        <v>48</v>
      </c>
      <c r="H7">
        <v>1</v>
      </c>
      <c r="I7" s="2" t="s">
        <v>8</v>
      </c>
      <c r="J7" s="3">
        <v>43268.031007673613</v>
      </c>
    </row>
    <row r="8" spans="5:10" x14ac:dyDescent="0.25">
      <c r="E8">
        <v>3</v>
      </c>
      <c r="F8" s="2" t="s">
        <v>652</v>
      </c>
      <c r="G8" s="2" t="s">
        <v>47</v>
      </c>
      <c r="H8">
        <v>2</v>
      </c>
      <c r="I8" s="2" t="s">
        <v>8</v>
      </c>
      <c r="J8" s="3">
        <v>43268.031007673613</v>
      </c>
    </row>
    <row r="9" spans="5:10" x14ac:dyDescent="0.25">
      <c r="E9">
        <v>4</v>
      </c>
      <c r="F9" s="2" t="s">
        <v>652</v>
      </c>
      <c r="G9" s="2" t="s">
        <v>49</v>
      </c>
      <c r="H9">
        <v>3</v>
      </c>
      <c r="I9" s="2" t="s">
        <v>8</v>
      </c>
      <c r="J9" s="3">
        <v>43268.031007673613</v>
      </c>
    </row>
    <row r="10" spans="5:10" x14ac:dyDescent="0.25">
      <c r="E10">
        <v>5</v>
      </c>
      <c r="F10" s="2" t="s">
        <v>652</v>
      </c>
      <c r="G10" s="2" t="s">
        <v>8</v>
      </c>
      <c r="H10">
        <v>4</v>
      </c>
      <c r="I10" s="2" t="s">
        <v>8</v>
      </c>
      <c r="J10" s="3">
        <v>43268.031007673613</v>
      </c>
    </row>
    <row r="11" spans="5:10" x14ac:dyDescent="0.25">
      <c r="E11">
        <v>6</v>
      </c>
      <c r="F11" s="2" t="s">
        <v>651</v>
      </c>
      <c r="G11" s="2" t="s">
        <v>182</v>
      </c>
      <c r="H11">
        <v>0</v>
      </c>
      <c r="I11" s="2" t="s">
        <v>201</v>
      </c>
      <c r="J11" s="3">
        <v>43268.031007673613</v>
      </c>
    </row>
    <row r="12" spans="5:10" x14ac:dyDescent="0.25">
      <c r="E12">
        <v>7</v>
      </c>
      <c r="F12" s="2" t="s">
        <v>651</v>
      </c>
      <c r="G12" s="2" t="s">
        <v>184</v>
      </c>
      <c r="H12">
        <v>1</v>
      </c>
      <c r="I12" s="2" t="s">
        <v>201</v>
      </c>
      <c r="J12" s="3">
        <v>43268.031007673613</v>
      </c>
    </row>
    <row r="13" spans="5:10" x14ac:dyDescent="0.25">
      <c r="E13">
        <v>8</v>
      </c>
      <c r="F13" s="2" t="s">
        <v>651</v>
      </c>
      <c r="G13" s="2" t="s">
        <v>186</v>
      </c>
      <c r="H13">
        <v>2</v>
      </c>
      <c r="I13" s="2" t="s">
        <v>201</v>
      </c>
      <c r="J13" s="3">
        <v>43268.031007673613</v>
      </c>
    </row>
    <row r="14" spans="5:10" x14ac:dyDescent="0.25">
      <c r="E14">
        <v>9</v>
      </c>
      <c r="F14" s="2" t="s">
        <v>651</v>
      </c>
      <c r="G14" s="2" t="s">
        <v>162</v>
      </c>
      <c r="H14">
        <v>3</v>
      </c>
      <c r="I14" s="2" t="s">
        <v>201</v>
      </c>
      <c r="J14" s="3">
        <v>43268.031007673613</v>
      </c>
    </row>
    <row r="15" spans="5:10" x14ac:dyDescent="0.25">
      <c r="E15">
        <v>10</v>
      </c>
      <c r="F15" s="2" t="s">
        <v>653</v>
      </c>
      <c r="G15" s="2" t="s">
        <v>155</v>
      </c>
      <c r="H15">
        <v>0</v>
      </c>
      <c r="I15" s="2" t="s">
        <v>200</v>
      </c>
      <c r="J15" s="3">
        <v>43110.763948414351</v>
      </c>
    </row>
    <row r="16" spans="5:10" x14ac:dyDescent="0.25">
      <c r="E16">
        <v>11</v>
      </c>
      <c r="F16" s="2" t="s">
        <v>653</v>
      </c>
      <c r="G16" s="2" t="s">
        <v>137</v>
      </c>
      <c r="H16">
        <v>1</v>
      </c>
      <c r="I16" s="2" t="s">
        <v>200</v>
      </c>
      <c r="J16" s="3">
        <v>43110.763948414351</v>
      </c>
    </row>
    <row r="17" spans="5:10" x14ac:dyDescent="0.25">
      <c r="E17">
        <v>12</v>
      </c>
      <c r="F17" s="2" t="s">
        <v>654</v>
      </c>
      <c r="G17" s="2" t="s">
        <v>554</v>
      </c>
      <c r="H17">
        <v>0</v>
      </c>
      <c r="I17" s="2" t="s">
        <v>200</v>
      </c>
      <c r="J17" s="3">
        <v>43110.763948414351</v>
      </c>
    </row>
    <row r="18" spans="5:10" x14ac:dyDescent="0.25">
      <c r="E18">
        <v>13</v>
      </c>
      <c r="F18" s="2" t="s">
        <v>654</v>
      </c>
      <c r="G18" s="2" t="s">
        <v>558</v>
      </c>
      <c r="H18">
        <v>1</v>
      </c>
      <c r="I18" s="2" t="s">
        <v>200</v>
      </c>
      <c r="J18" s="3">
        <v>43110.763948414351</v>
      </c>
    </row>
    <row r="19" spans="5:10" x14ac:dyDescent="0.25">
      <c r="E19">
        <v>14</v>
      </c>
      <c r="F19" s="2" t="s">
        <v>654</v>
      </c>
      <c r="G19" s="2" t="s">
        <v>560</v>
      </c>
      <c r="H19">
        <v>2</v>
      </c>
      <c r="I19" s="2" t="s">
        <v>200</v>
      </c>
      <c r="J19" s="3">
        <v>43110.763948414351</v>
      </c>
    </row>
    <row r="20" spans="5:10" x14ac:dyDescent="0.25">
      <c r="E20">
        <v>15</v>
      </c>
      <c r="F20" s="2" t="s">
        <v>654</v>
      </c>
      <c r="G20" s="2" t="s">
        <v>562</v>
      </c>
      <c r="H20">
        <v>3</v>
      </c>
      <c r="I20" s="2" t="s">
        <v>200</v>
      </c>
      <c r="J20" s="3">
        <v>43110.763948414351</v>
      </c>
    </row>
    <row r="21" spans="5:10" x14ac:dyDescent="0.25">
      <c r="E21">
        <v>16</v>
      </c>
      <c r="F21" s="2" t="s">
        <v>656</v>
      </c>
      <c r="G21" s="2" t="s">
        <v>110</v>
      </c>
      <c r="H21">
        <v>0</v>
      </c>
      <c r="I21" s="2" t="s">
        <v>198</v>
      </c>
      <c r="J21" s="3">
        <v>43268.031007673613</v>
      </c>
    </row>
    <row r="22" spans="5:10" x14ac:dyDescent="0.25">
      <c r="E22">
        <v>17</v>
      </c>
      <c r="F22" s="2" t="s">
        <v>656</v>
      </c>
      <c r="G22" s="2" t="s">
        <v>108</v>
      </c>
      <c r="H22">
        <v>1</v>
      </c>
      <c r="I22" s="2" t="s">
        <v>198</v>
      </c>
      <c r="J22" s="3">
        <v>43268.031007673613</v>
      </c>
    </row>
    <row r="23" spans="5:10" x14ac:dyDescent="0.25">
      <c r="E23">
        <v>18</v>
      </c>
      <c r="F23" s="2" t="s">
        <v>656</v>
      </c>
      <c r="G23" s="2" t="s">
        <v>107</v>
      </c>
      <c r="H23">
        <v>2</v>
      </c>
      <c r="I23" s="2" t="s">
        <v>198</v>
      </c>
      <c r="J23" s="3">
        <v>43268.031007673613</v>
      </c>
    </row>
    <row r="24" spans="5:10" x14ac:dyDescent="0.25">
      <c r="E24">
        <v>19</v>
      </c>
      <c r="F24" s="2" t="s">
        <v>656</v>
      </c>
      <c r="G24" s="2" t="s">
        <v>103</v>
      </c>
      <c r="H24">
        <v>3</v>
      </c>
      <c r="I24" s="2" t="s">
        <v>198</v>
      </c>
      <c r="J24" s="3">
        <v>43268.031007673613</v>
      </c>
    </row>
    <row r="25" spans="5:10" x14ac:dyDescent="0.25">
      <c r="E25">
        <v>20</v>
      </c>
      <c r="F25" s="2" t="s">
        <v>657</v>
      </c>
      <c r="G25" s="2" t="s">
        <v>92</v>
      </c>
      <c r="H25">
        <v>0</v>
      </c>
      <c r="I25" s="2" t="s">
        <v>91</v>
      </c>
      <c r="J25" s="3">
        <v>43268.031007673613</v>
      </c>
    </row>
    <row r="26" spans="5:10" x14ac:dyDescent="0.25">
      <c r="E26">
        <v>21</v>
      </c>
      <c r="F26" s="2" t="s">
        <v>657</v>
      </c>
      <c r="G26" s="2" t="s">
        <v>91</v>
      </c>
      <c r="H26">
        <v>1</v>
      </c>
      <c r="I26" s="2" t="s">
        <v>91</v>
      </c>
      <c r="J26" s="3">
        <v>43268.031007673613</v>
      </c>
    </row>
    <row r="27" spans="5:10" x14ac:dyDescent="0.25">
      <c r="E27">
        <v>22</v>
      </c>
      <c r="F27" s="2" t="s">
        <v>658</v>
      </c>
      <c r="G27" s="2" t="s">
        <v>123</v>
      </c>
      <c r="H27">
        <v>0</v>
      </c>
      <c r="I27" s="2" t="s">
        <v>199</v>
      </c>
      <c r="J27" s="3">
        <v>43268.031007673613</v>
      </c>
    </row>
    <row r="28" spans="5:10" x14ac:dyDescent="0.25">
      <c r="E28">
        <v>23</v>
      </c>
      <c r="F28" s="2" t="s">
        <v>658</v>
      </c>
      <c r="G28" s="2" t="s">
        <v>125</v>
      </c>
      <c r="H28">
        <v>1</v>
      </c>
      <c r="I28" s="2" t="s">
        <v>199</v>
      </c>
      <c r="J28" s="3">
        <v>43268.031007673613</v>
      </c>
    </row>
    <row r="29" spans="5:10" x14ac:dyDescent="0.25">
      <c r="E29">
        <v>24</v>
      </c>
      <c r="F29" s="2" t="s">
        <v>658</v>
      </c>
      <c r="G29" s="2" t="s">
        <v>121</v>
      </c>
      <c r="H29">
        <v>2</v>
      </c>
      <c r="I29" s="2" t="s">
        <v>199</v>
      </c>
      <c r="J29" s="3">
        <v>43268.031007673613</v>
      </c>
    </row>
    <row r="30" spans="5:10" x14ac:dyDescent="0.25">
      <c r="E30">
        <v>25</v>
      </c>
      <c r="F30" s="2" t="s">
        <v>658</v>
      </c>
      <c r="G30" s="2" t="s">
        <v>135</v>
      </c>
      <c r="H30">
        <v>3</v>
      </c>
      <c r="I30" s="2" t="s">
        <v>199</v>
      </c>
      <c r="J30" s="3">
        <v>43268.031007673613</v>
      </c>
    </row>
    <row r="31" spans="5:10" x14ac:dyDescent="0.25">
      <c r="E31">
        <v>26</v>
      </c>
      <c r="F31" s="2" t="s">
        <v>278</v>
      </c>
      <c r="G31" s="2" t="s">
        <v>192</v>
      </c>
      <c r="H31">
        <v>0</v>
      </c>
      <c r="I31" s="2" t="s">
        <v>204</v>
      </c>
      <c r="J31" s="3">
        <v>43268.031007673613</v>
      </c>
    </row>
    <row r="32" spans="5:10" x14ac:dyDescent="0.25">
      <c r="E32">
        <v>27</v>
      </c>
      <c r="F32" s="2" t="s">
        <v>278</v>
      </c>
      <c r="G32" s="2" t="s">
        <v>193</v>
      </c>
      <c r="H32">
        <v>1</v>
      </c>
      <c r="I32" s="2" t="s">
        <v>204</v>
      </c>
      <c r="J32" s="3">
        <v>43268.031007673613</v>
      </c>
    </row>
    <row r="33" spans="5:10" x14ac:dyDescent="0.25">
      <c r="E33">
        <v>28</v>
      </c>
      <c r="F33" s="2" t="s">
        <v>278</v>
      </c>
      <c r="G33" s="2" t="s">
        <v>194</v>
      </c>
      <c r="H33">
        <v>2</v>
      </c>
      <c r="I33" s="2" t="s">
        <v>204</v>
      </c>
      <c r="J33" s="3">
        <v>43268.031007673613</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6:I111"/>
  <sheetViews>
    <sheetView showGridLines="0" workbookViewId="0"/>
  </sheetViews>
  <sheetFormatPr defaultRowHeight="15" x14ac:dyDescent="0.25"/>
  <cols>
    <col min="2" max="2" width="13.28515625" customWidth="1"/>
    <col min="3" max="3" width="11.42578125" customWidth="1"/>
    <col min="4" max="4" width="20.85546875" bestFit="1" customWidth="1"/>
    <col min="5" max="5" width="38.7109375" customWidth="1"/>
    <col min="6" max="6" width="26" customWidth="1"/>
    <col min="7" max="7" width="43.7109375" bestFit="1" customWidth="1"/>
    <col min="8" max="8" width="20.42578125" bestFit="1" customWidth="1"/>
    <col min="9" max="9" width="32.42578125" customWidth="1"/>
    <col min="10" max="10" width="81.140625" customWidth="1"/>
    <col min="11" max="11" width="11" bestFit="1" customWidth="1"/>
    <col min="12" max="12" width="13.42578125" bestFit="1" customWidth="1"/>
    <col min="13" max="13" width="81.140625" bestFit="1" customWidth="1"/>
    <col min="14" max="14" width="16.140625" bestFit="1" customWidth="1"/>
    <col min="15" max="15" width="7.85546875" bestFit="1" customWidth="1"/>
    <col min="16" max="16" width="15.5703125" bestFit="1" customWidth="1"/>
    <col min="17" max="17" width="17.42578125" bestFit="1" customWidth="1"/>
    <col min="18" max="18" width="46" bestFit="1" customWidth="1"/>
    <col min="19" max="19" width="16.85546875" bestFit="1" customWidth="1"/>
    <col min="20" max="20" width="14.28515625" bestFit="1" customWidth="1"/>
    <col min="21" max="21" width="14.7109375" bestFit="1" customWidth="1"/>
  </cols>
  <sheetData>
    <row r="6" spans="4:9" x14ac:dyDescent="0.25">
      <c r="D6" t="s">
        <v>387</v>
      </c>
      <c r="E6" t="s">
        <v>322</v>
      </c>
      <c r="F6" t="s">
        <v>323</v>
      </c>
      <c r="G6" t="s">
        <v>265</v>
      </c>
      <c r="H6" t="s">
        <v>287</v>
      </c>
      <c r="I6" t="s">
        <v>20</v>
      </c>
    </row>
    <row r="7" spans="4:9" ht="15" customHeight="1" x14ac:dyDescent="0.25">
      <c r="D7">
        <v>1</v>
      </c>
      <c r="E7" s="2" t="s">
        <v>659</v>
      </c>
      <c r="F7" s="4" t="s">
        <v>660</v>
      </c>
      <c r="G7" s="2"/>
      <c r="H7" s="2"/>
      <c r="I7" s="2" t="s">
        <v>196</v>
      </c>
    </row>
    <row r="8" spans="4:9" ht="15" customHeight="1" x14ac:dyDescent="0.25">
      <c r="D8">
        <v>2</v>
      </c>
      <c r="E8" s="2" t="s">
        <v>659</v>
      </c>
      <c r="F8" s="4" t="s">
        <v>661</v>
      </c>
      <c r="G8" s="2"/>
      <c r="H8" s="2"/>
      <c r="I8" s="2" t="s">
        <v>197</v>
      </c>
    </row>
    <row r="9" spans="4:9" ht="15" customHeight="1" x14ac:dyDescent="0.25">
      <c r="D9">
        <v>3</v>
      </c>
      <c r="E9" s="2" t="s">
        <v>659</v>
      </c>
      <c r="F9" s="4" t="s">
        <v>662</v>
      </c>
      <c r="G9" s="2"/>
      <c r="H9" s="2"/>
      <c r="I9" s="2" t="s">
        <v>274</v>
      </c>
    </row>
    <row r="10" spans="4:9" ht="15" customHeight="1" x14ac:dyDescent="0.25">
      <c r="D10">
        <v>4</v>
      </c>
      <c r="E10" s="2" t="s">
        <v>663</v>
      </c>
      <c r="F10" s="4" t="s">
        <v>664</v>
      </c>
      <c r="G10" s="2" t="s">
        <v>280</v>
      </c>
      <c r="H10" s="2"/>
      <c r="I10" s="2"/>
    </row>
    <row r="11" spans="4:9" ht="15" customHeight="1" x14ac:dyDescent="0.25">
      <c r="D11">
        <v>5</v>
      </c>
      <c r="E11" s="2" t="s">
        <v>663</v>
      </c>
      <c r="F11" s="4" t="s">
        <v>665</v>
      </c>
      <c r="G11" s="2" t="s">
        <v>279</v>
      </c>
      <c r="H11" s="2"/>
      <c r="I11" s="2"/>
    </row>
    <row r="12" spans="4:9" ht="15" customHeight="1" x14ac:dyDescent="0.25">
      <c r="D12">
        <v>6</v>
      </c>
      <c r="E12" s="2" t="s">
        <v>663</v>
      </c>
      <c r="F12" s="4" t="s">
        <v>666</v>
      </c>
      <c r="G12" s="2" t="s">
        <v>205</v>
      </c>
      <c r="H12" s="2" t="s">
        <v>458</v>
      </c>
      <c r="I12" s="2"/>
    </row>
    <row r="13" spans="4:9" ht="15" customHeight="1" x14ac:dyDescent="0.25"/>
    <row r="14" spans="4:9" ht="15" customHeight="1" x14ac:dyDescent="0.25"/>
    <row r="15" spans="4:9" ht="15" customHeight="1" x14ac:dyDescent="0.25"/>
    <row r="16" spans="4: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5:I8"/>
  <sheetViews>
    <sheetView showGridLines="0" workbookViewId="0"/>
  </sheetViews>
  <sheetFormatPr defaultRowHeight="15" x14ac:dyDescent="0.25"/>
  <cols>
    <col min="4" max="4" width="6.7109375" customWidth="1"/>
    <col min="5" max="5" width="23.140625" bestFit="1" customWidth="1"/>
    <col min="6" max="6" width="21.140625" bestFit="1" customWidth="1"/>
    <col min="7" max="7" width="26.140625" bestFit="1" customWidth="1"/>
    <col min="8" max="8" width="81.140625" bestFit="1" customWidth="1"/>
    <col min="9" max="9" width="16.140625" bestFit="1" customWidth="1"/>
    <col min="10" max="10" width="81.140625" bestFit="1" customWidth="1"/>
    <col min="11" max="11" width="16.140625" bestFit="1" customWidth="1"/>
  </cols>
  <sheetData>
    <row r="5" spans="5:9" x14ac:dyDescent="0.25">
      <c r="E5" t="s">
        <v>346</v>
      </c>
      <c r="F5" t="s">
        <v>349</v>
      </c>
      <c r="G5" t="s">
        <v>350</v>
      </c>
      <c r="H5" t="s">
        <v>347</v>
      </c>
      <c r="I5" t="s">
        <v>3</v>
      </c>
    </row>
    <row r="6" spans="5:9" x14ac:dyDescent="0.25">
      <c r="E6">
        <v>1</v>
      </c>
      <c r="F6" s="2" t="s">
        <v>348</v>
      </c>
      <c r="G6" s="2"/>
      <c r="H6" s="2" t="s">
        <v>667</v>
      </c>
      <c r="I6" s="3">
        <v>43110.763948414351</v>
      </c>
    </row>
    <row r="7" spans="5:9" x14ac:dyDescent="0.25">
      <c r="E7">
        <v>2</v>
      </c>
      <c r="F7" s="2" t="s">
        <v>668</v>
      </c>
      <c r="G7" s="2"/>
      <c r="H7" s="2" t="s">
        <v>669</v>
      </c>
      <c r="I7" s="3">
        <v>43275.934117627316</v>
      </c>
    </row>
    <row r="8" spans="5:9" x14ac:dyDescent="0.25">
      <c r="E8">
        <v>3</v>
      </c>
      <c r="F8" s="2" t="s">
        <v>670</v>
      </c>
      <c r="G8" s="2"/>
      <c r="H8" s="2" t="s">
        <v>671</v>
      </c>
      <c r="I8" s="3">
        <v>43275.934117627316</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showRowColHeaders="0" tabSelected="1" zoomScaleNormal="100" workbookViewId="0">
      <selection activeCell="Q8" sqref="Q8"/>
    </sheetView>
  </sheetViews>
  <sheetFormatPr defaultRowHeight="15" x14ac:dyDescent="0.25"/>
  <cols>
    <col min="1" max="1" width="5" customWidth="1"/>
    <col min="2" max="2" width="19.85546875" bestFit="1" customWidth="1"/>
    <col min="5" max="5" width="4.85546875" customWidth="1"/>
  </cols>
  <sheetData>
    <row r="1" spans="1:5" ht="9.75" customHeight="1" thickBot="1" x14ac:dyDescent="0.4">
      <c r="A1" s="1"/>
    </row>
    <row r="2" spans="1:5" ht="23.25" x14ac:dyDescent="0.35">
      <c r="A2" s="1"/>
      <c r="B2" s="6" t="s">
        <v>316</v>
      </c>
      <c r="C2" s="7" t="str">
        <f>CatalogTbl[Server]</f>
        <v>ATLAS</v>
      </c>
      <c r="D2" s="8"/>
      <c r="E2" s="9"/>
    </row>
    <row r="3" spans="1:5" ht="21" x14ac:dyDescent="0.35">
      <c r="B3" s="10" t="s">
        <v>317</v>
      </c>
      <c r="C3" s="11" t="str">
        <f>CatalogTbl[Database]</f>
        <v>AdWorksImport</v>
      </c>
      <c r="D3" s="12"/>
      <c r="E3" s="13"/>
    </row>
    <row r="4" spans="1:5" ht="21.75" thickBot="1" x14ac:dyDescent="0.4">
      <c r="B4" s="14" t="s">
        <v>356</v>
      </c>
      <c r="C4" s="15" t="str">
        <f>Schema_Overview[Storage Mode]</f>
        <v>Import</v>
      </c>
      <c r="D4" s="16"/>
      <c r="E4" s="17"/>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6:O8"/>
  <sheetViews>
    <sheetView showGridLines="0" topLeftCell="C1" workbookViewId="0"/>
  </sheetViews>
  <sheetFormatPr defaultRowHeight="15" x14ac:dyDescent="0.25"/>
  <cols>
    <col min="1" max="2" width="0" hidden="1" customWidth="1"/>
    <col min="4" max="4" width="13.85546875" bestFit="1" customWidth="1"/>
    <col min="5" max="5" width="28.5703125" customWidth="1"/>
    <col min="6" max="6" width="23" bestFit="1" customWidth="1"/>
    <col min="7" max="7" width="40.140625" bestFit="1" customWidth="1"/>
    <col min="8" max="8" width="19" bestFit="1" customWidth="1"/>
    <col min="9" max="9" width="19.5703125" bestFit="1" customWidth="1"/>
    <col min="10" max="10" width="22.85546875" bestFit="1" customWidth="1"/>
    <col min="11" max="11" width="23.42578125" customWidth="1"/>
    <col min="12" max="12" width="25.140625" bestFit="1" customWidth="1"/>
    <col min="13" max="13" width="30.140625" bestFit="1" customWidth="1"/>
    <col min="14" max="14" width="27.140625" bestFit="1" customWidth="1"/>
    <col min="15" max="15" width="27.140625" customWidth="1"/>
    <col min="16" max="16" width="16.140625" bestFit="1" customWidth="1"/>
  </cols>
  <sheetData>
    <row r="6" spans="4:15" x14ac:dyDescent="0.25">
      <c r="D6" t="s">
        <v>357</v>
      </c>
      <c r="E6" t="s">
        <v>365</v>
      </c>
      <c r="F6" t="s">
        <v>360</v>
      </c>
      <c r="G6" t="s">
        <v>358</v>
      </c>
      <c r="H6" t="s">
        <v>364</v>
      </c>
      <c r="I6" t="s">
        <v>362</v>
      </c>
      <c r="J6" t="s">
        <v>359</v>
      </c>
      <c r="K6" t="s">
        <v>361</v>
      </c>
      <c r="L6" t="s">
        <v>363</v>
      </c>
      <c r="M6" t="s">
        <v>366</v>
      </c>
      <c r="N6" t="s">
        <v>367</v>
      </c>
      <c r="O6" t="s">
        <v>3</v>
      </c>
    </row>
    <row r="7" spans="4:15" x14ac:dyDescent="0.25">
      <c r="D7">
        <v>1</v>
      </c>
      <c r="E7" s="2" t="s">
        <v>221</v>
      </c>
      <c r="F7" s="2" t="s">
        <v>672</v>
      </c>
      <c r="G7" s="2" t="s">
        <v>673</v>
      </c>
      <c r="H7" s="2" t="s">
        <v>674</v>
      </c>
      <c r="I7" s="2" t="s">
        <v>675</v>
      </c>
      <c r="J7" s="2" t="s">
        <v>676</v>
      </c>
      <c r="K7" s="2" t="s">
        <v>210</v>
      </c>
      <c r="L7" s="2" t="s">
        <v>677</v>
      </c>
      <c r="M7" s="2" t="s">
        <v>465</v>
      </c>
      <c r="N7" s="2" t="s">
        <v>196</v>
      </c>
      <c r="O7" s="3">
        <v>43276.015842824076</v>
      </c>
    </row>
    <row r="8" spans="4:15" x14ac:dyDescent="0.25">
      <c r="D8">
        <v>2</v>
      </c>
      <c r="E8" s="2" t="s">
        <v>236</v>
      </c>
      <c r="F8" s="2" t="s">
        <v>678</v>
      </c>
      <c r="G8" s="2" t="s">
        <v>679</v>
      </c>
      <c r="H8" s="2" t="s">
        <v>680</v>
      </c>
      <c r="I8" s="2" t="s">
        <v>675</v>
      </c>
      <c r="J8" s="2" t="s">
        <v>681</v>
      </c>
      <c r="K8" s="2" t="s">
        <v>210</v>
      </c>
      <c r="L8" s="2" t="s">
        <v>682</v>
      </c>
      <c r="M8" s="2" t="s">
        <v>513</v>
      </c>
      <c r="N8" s="2" t="s">
        <v>197</v>
      </c>
      <c r="O8" s="3">
        <v>43276.015842824076</v>
      </c>
    </row>
  </sheetData>
  <pageMargins left="0.7" right="0.7" top="0.75" bottom="0.75" header="0.3" footer="0.3"/>
  <drawing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5:F6"/>
  <sheetViews>
    <sheetView showGridLines="0" topLeftCell="B1" workbookViewId="0"/>
  </sheetViews>
  <sheetFormatPr defaultRowHeight="15" x14ac:dyDescent="0.25"/>
  <cols>
    <col min="1" max="1" width="0" hidden="1" customWidth="1"/>
    <col min="3" max="3" width="0" hidden="1" customWidth="1"/>
    <col min="4" max="4" width="21.140625" bestFit="1" customWidth="1"/>
    <col min="5" max="5" width="22.140625" bestFit="1" customWidth="1"/>
    <col min="6" max="6" width="16.140625" bestFit="1" customWidth="1"/>
  </cols>
  <sheetData>
    <row r="5" spans="4:6" x14ac:dyDescent="0.25">
      <c r="D5" t="s">
        <v>354</v>
      </c>
      <c r="E5" t="s">
        <v>355</v>
      </c>
      <c r="F5" t="s">
        <v>3</v>
      </c>
    </row>
    <row r="6" spans="4:6" x14ac:dyDescent="0.25">
      <c r="D6">
        <v>1</v>
      </c>
      <c r="E6" s="2" t="s">
        <v>683</v>
      </c>
      <c r="F6" s="3">
        <v>43150.929097638887</v>
      </c>
    </row>
  </sheetData>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I28"/>
  <sheetViews>
    <sheetView showGridLines="0" topLeftCell="C1" workbookViewId="0">
      <selection activeCell="D13" sqref="D13"/>
    </sheetView>
  </sheetViews>
  <sheetFormatPr defaultRowHeight="15" x14ac:dyDescent="0.25"/>
  <cols>
    <col min="1" max="2" width="0" hidden="1" customWidth="1"/>
    <col min="3" max="3" width="4.5703125" customWidth="1"/>
    <col min="4" max="4" width="36.28515625" customWidth="1"/>
    <col min="5" max="5" width="15.140625" bestFit="1" customWidth="1"/>
    <col min="6" max="6" width="16.85546875" bestFit="1" customWidth="1"/>
    <col min="7" max="7" width="25.7109375" bestFit="1" customWidth="1"/>
    <col min="8" max="8" width="24.5703125" bestFit="1" customWidth="1"/>
    <col min="9" max="9" width="14.7109375" bestFit="1" customWidth="1"/>
  </cols>
  <sheetData>
    <row r="4" spans="4:9" x14ac:dyDescent="0.25">
      <c r="D4" t="s">
        <v>433</v>
      </c>
      <c r="E4" t="s">
        <v>429</v>
      </c>
      <c r="F4" t="s">
        <v>430</v>
      </c>
      <c r="G4" t="s">
        <v>431</v>
      </c>
      <c r="H4" t="s">
        <v>432</v>
      </c>
    </row>
    <row r="5" spans="4:9" x14ac:dyDescent="0.25">
      <c r="D5" s="2" t="s">
        <v>532</v>
      </c>
      <c r="E5" s="2" t="s">
        <v>533</v>
      </c>
      <c r="F5" s="2" t="s">
        <v>534</v>
      </c>
      <c r="G5" s="3">
        <v>43276.873074490744</v>
      </c>
      <c r="H5">
        <v>1400</v>
      </c>
    </row>
    <row r="7" spans="4:9" x14ac:dyDescent="0.25">
      <c r="D7" t="s">
        <v>388</v>
      </c>
      <c r="E7" t="s">
        <v>389</v>
      </c>
      <c r="F7" t="s">
        <v>390</v>
      </c>
      <c r="G7" t="s">
        <v>3</v>
      </c>
      <c r="H7" t="s">
        <v>4</v>
      </c>
      <c r="I7" t="s">
        <v>391</v>
      </c>
    </row>
    <row r="8" spans="4:9" x14ac:dyDescent="0.25">
      <c r="D8" s="2" t="s">
        <v>392</v>
      </c>
      <c r="E8" s="2" t="s">
        <v>393</v>
      </c>
      <c r="F8" s="2" t="s">
        <v>394</v>
      </c>
      <c r="G8" s="3">
        <v>43110.763948414351</v>
      </c>
      <c r="H8" s="3">
        <v>43275.537788576388</v>
      </c>
      <c r="I8">
        <v>1</v>
      </c>
    </row>
    <row r="9" spans="4:9" ht="3.75" customHeight="1" x14ac:dyDescent="0.25"/>
    <row r="10" spans="4:9" ht="7.5" customHeight="1" x14ac:dyDescent="0.25"/>
    <row r="11" spans="4:9" ht="7.5" customHeight="1" thickBot="1" x14ac:dyDescent="0.3"/>
    <row r="12" spans="4:9" ht="24" thickBot="1" x14ac:dyDescent="0.4">
      <c r="D12" s="18" t="s">
        <v>410</v>
      </c>
      <c r="E12" s="19" t="s">
        <v>411</v>
      </c>
      <c r="G12" s="24" t="s">
        <v>416</v>
      </c>
      <c r="H12" s="24" t="s">
        <v>417</v>
      </c>
      <c r="I12" s="24" t="s">
        <v>403</v>
      </c>
    </row>
    <row r="13" spans="4:9" ht="23.25" x14ac:dyDescent="0.35">
      <c r="D13" s="20" t="s">
        <v>401</v>
      </c>
      <c r="E13" s="21">
        <f>COUNT(DataSourcesTbl[Data Source Index ID])</f>
        <v>2</v>
      </c>
      <c r="G13" s="2" t="s">
        <v>197</v>
      </c>
      <c r="H13" s="28">
        <v>48954</v>
      </c>
      <c r="I13">
        <v>4</v>
      </c>
    </row>
    <row r="14" spans="4:9" ht="23.25" x14ac:dyDescent="0.35">
      <c r="D14" s="20" t="s">
        <v>395</v>
      </c>
      <c r="E14" s="21">
        <f>COUNT(TablesTbl[Table Index ID])</f>
        <v>15</v>
      </c>
      <c r="G14" s="2" t="s">
        <v>196</v>
      </c>
      <c r="H14" s="28">
        <v>48151</v>
      </c>
      <c r="I14">
        <v>4</v>
      </c>
    </row>
    <row r="15" spans="4:9" ht="23.25" x14ac:dyDescent="0.35">
      <c r="D15" s="20" t="s">
        <v>396</v>
      </c>
      <c r="E15" s="21">
        <f>COUNT(MeasuresTbl[Measure Index ID])</f>
        <v>78</v>
      </c>
      <c r="G15" s="2" t="s">
        <v>201</v>
      </c>
      <c r="H15" s="28">
        <v>18484</v>
      </c>
      <c r="I15">
        <v>1</v>
      </c>
    </row>
    <row r="16" spans="4:9" ht="23.25" x14ac:dyDescent="0.35">
      <c r="D16" s="20" t="s">
        <v>397</v>
      </c>
      <c r="E16" s="21">
        <f>COUNT(RelationshipsTbl[Relationship Index ID])</f>
        <v>23</v>
      </c>
      <c r="G16" s="2" t="s">
        <v>274</v>
      </c>
      <c r="H16" s="28">
        <v>8880</v>
      </c>
      <c r="I16">
        <v>1</v>
      </c>
    </row>
    <row r="17" spans="4:9" ht="23.25" x14ac:dyDescent="0.35">
      <c r="D17" s="20" t="s">
        <v>398</v>
      </c>
      <c r="E17" s="21">
        <f>COUNT(ColumnsTbl[Column Index ID])</f>
        <v>229</v>
      </c>
      <c r="G17" s="2" t="s">
        <v>8</v>
      </c>
      <c r="H17" s="28">
        <v>1411</v>
      </c>
      <c r="I17">
        <v>1</v>
      </c>
    </row>
    <row r="18" spans="4:9" ht="23.25" x14ac:dyDescent="0.35">
      <c r="D18" s="20" t="s">
        <v>399</v>
      </c>
      <c r="E18" s="21">
        <f>COUNT(RolesTbl[Role Index ID])</f>
        <v>10</v>
      </c>
      <c r="G18" s="2" t="s">
        <v>199</v>
      </c>
      <c r="H18" s="28">
        <v>701</v>
      </c>
      <c r="I18">
        <v>1</v>
      </c>
    </row>
    <row r="19" spans="4:9" ht="23.25" x14ac:dyDescent="0.35">
      <c r="D19" s="20" t="s">
        <v>406</v>
      </c>
      <c r="E19" s="21">
        <f>COUNT(Role_Memberships[Role Membership Index ID])</f>
        <v>8</v>
      </c>
      <c r="G19" s="2" t="s">
        <v>198</v>
      </c>
      <c r="H19" s="28">
        <v>606</v>
      </c>
      <c r="I19">
        <v>1</v>
      </c>
    </row>
    <row r="20" spans="4:9" ht="23.25" x14ac:dyDescent="0.35">
      <c r="D20" s="20" t="s">
        <v>409</v>
      </c>
      <c r="E20" s="21">
        <f>COUNT(Table_Permissions[Table Permission Index ID])</f>
        <v>10</v>
      </c>
      <c r="G20" s="2" t="s">
        <v>200</v>
      </c>
      <c r="H20" s="28">
        <v>299</v>
      </c>
      <c r="I20">
        <v>1</v>
      </c>
    </row>
    <row r="21" spans="4:9" ht="23.25" x14ac:dyDescent="0.35">
      <c r="D21" s="20" t="s">
        <v>400</v>
      </c>
      <c r="E21" s="21">
        <f>COUNT(HierarchiesTbl[Hierarchy Index ID])</f>
        <v>8</v>
      </c>
      <c r="G21" s="2" t="s">
        <v>16</v>
      </c>
      <c r="H21" s="28">
        <v>105</v>
      </c>
      <c r="I21">
        <v>1</v>
      </c>
    </row>
    <row r="22" spans="4:9" ht="23.25" x14ac:dyDescent="0.35">
      <c r="D22" s="20" t="s">
        <v>402</v>
      </c>
      <c r="E22" s="21">
        <f>COUNT(DetailRowsTbl[Detail Row Index ID])</f>
        <v>6</v>
      </c>
      <c r="G22" s="2" t="s">
        <v>276</v>
      </c>
      <c r="H22" s="28">
        <v>47</v>
      </c>
      <c r="I22">
        <v>1</v>
      </c>
    </row>
    <row r="23" spans="4:9" ht="23.25" x14ac:dyDescent="0.35">
      <c r="D23" s="20" t="s">
        <v>403</v>
      </c>
      <c r="E23" s="21">
        <f>COUNT(Partitions[Partition Index ID])</f>
        <v>21</v>
      </c>
      <c r="G23" s="2" t="s">
        <v>277</v>
      </c>
      <c r="H23" s="28">
        <v>38</v>
      </c>
      <c r="I23">
        <v>1</v>
      </c>
    </row>
    <row r="24" spans="4:9" ht="23.25" x14ac:dyDescent="0.35">
      <c r="D24" s="20" t="s">
        <v>404</v>
      </c>
      <c r="E24" s="21">
        <f>COUNT(KPIs[KPI Index ID])</f>
        <v>2</v>
      </c>
      <c r="G24" s="2" t="s">
        <v>91</v>
      </c>
      <c r="H24" s="28">
        <v>16</v>
      </c>
      <c r="I24">
        <v>1</v>
      </c>
    </row>
    <row r="25" spans="4:9" ht="23.25" x14ac:dyDescent="0.35">
      <c r="D25" s="20" t="s">
        <v>412</v>
      </c>
      <c r="E25" s="21">
        <f>COUNT(M_Expressions[M Expression Index ID])</f>
        <v>3</v>
      </c>
      <c r="G25" s="2" t="s">
        <v>204</v>
      </c>
      <c r="H25" s="28">
        <v>10</v>
      </c>
      <c r="I25">
        <v>1</v>
      </c>
    </row>
    <row r="26" spans="4:9" ht="23.25" x14ac:dyDescent="0.35">
      <c r="D26" s="20" t="s">
        <v>405</v>
      </c>
      <c r="E26" s="21">
        <f>COUNT(Translations[Translation Index ID])</f>
        <v>1</v>
      </c>
      <c r="G26" s="2" t="s">
        <v>275</v>
      </c>
      <c r="H26" s="28">
        <v>10</v>
      </c>
      <c r="I26">
        <v>1</v>
      </c>
    </row>
    <row r="27" spans="4:9" ht="23.25" x14ac:dyDescent="0.35">
      <c r="D27" s="20" t="s">
        <v>407</v>
      </c>
      <c r="E27" s="21">
        <f>COUNT(Perspective_Columns[Perspective Column Index ID])</f>
        <v>329</v>
      </c>
      <c r="G27" s="2" t="s">
        <v>203</v>
      </c>
      <c r="H27" s="28">
        <v>1</v>
      </c>
      <c r="I27">
        <v>1</v>
      </c>
    </row>
    <row r="28" spans="4:9" ht="24" thickBot="1" x14ac:dyDescent="0.4">
      <c r="D28" s="22" t="s">
        <v>408</v>
      </c>
      <c r="E28" s="23">
        <f>COUNT(Perspective_Measures[Perspective Measure Index ID])</f>
        <v>77</v>
      </c>
    </row>
  </sheetData>
  <hyperlinks>
    <hyperlink ref="D13" location="'Data Sources'!A1" display="Data Sources"/>
    <hyperlink ref="D14" location="Tables!A1" display="Tables"/>
    <hyperlink ref="D15" location="Measures!A1" display="Measures"/>
    <hyperlink ref="D16" location="Relationships!A1" display="Relationships"/>
    <hyperlink ref="D17" location="Columns!A1" display="Columns"/>
    <hyperlink ref="D18" location="Roles!A1" display="Roles"/>
    <hyperlink ref="D19" location="'Role Members'!A1" display="Role Members"/>
    <hyperlink ref="D20" location="'Table Permissions'!A1" display="Permissions"/>
    <hyperlink ref="D21" location="Hierarchies!A1" display="Hierarchies"/>
    <hyperlink ref="D22" location="'Detail Rows'!A1" display="Detail Row Definitions"/>
    <hyperlink ref="D23" location="Partitions!A1" display="Partitions"/>
    <hyperlink ref="D24" location="KPIs!A1" display="KPIs"/>
    <hyperlink ref="D26" location="Translations!A1" display="Translations"/>
    <hyperlink ref="D27" location="'Perspective Columns'!A1" display="Perspective Columns"/>
    <hyperlink ref="D28" location="'Perspective Measures'!A1" display="Perspective Measures"/>
    <hyperlink ref="D25" location="'M Expressions'!A1" display="M Expressions"/>
  </hyperlinks>
  <pageMargins left="0.7" right="0.7" top="0.75" bottom="0.75" header="0.3" footer="0.3"/>
  <pageSetup orientation="portrait" horizontalDpi="4294967293" verticalDpi="0" r:id="rId1"/>
  <drawing r:id="rId2"/>
  <tableParts count="3">
    <tablePart r:id="rId3"/>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8"/>
  <sheetViews>
    <sheetView showGridLines="0" showRowColHeaders="0" workbookViewId="0"/>
  </sheetViews>
  <sheetFormatPr defaultRowHeight="15" x14ac:dyDescent="0.25"/>
  <cols>
    <col min="1" max="1" width="1.85546875" customWidth="1"/>
    <col min="4" max="4" width="25.7109375" bestFit="1" customWidth="1"/>
    <col min="5" max="5" width="24" bestFit="1" customWidth="1"/>
    <col min="6" max="6" width="23" bestFit="1" customWidth="1"/>
    <col min="7" max="7" width="17.42578125" bestFit="1" customWidth="1"/>
    <col min="8" max="8" width="25" bestFit="1" customWidth="1"/>
    <col min="12" max="12" width="20.42578125" bestFit="1" customWidth="1"/>
    <col min="13" max="13" width="28.42578125" bestFit="1" customWidth="1"/>
  </cols>
  <sheetData>
    <row r="5" spans="2:2" x14ac:dyDescent="0.25">
      <c r="B5" s="27" t="s">
        <v>395</v>
      </c>
    </row>
    <row r="6" spans="2:2" x14ac:dyDescent="0.25">
      <c r="B6" s="27" t="s">
        <v>398</v>
      </c>
    </row>
    <row r="7" spans="2:2" x14ac:dyDescent="0.25">
      <c r="B7" s="27" t="s">
        <v>396</v>
      </c>
    </row>
    <row r="8" spans="2:2" x14ac:dyDescent="0.25">
      <c r="B8" s="27" t="s">
        <v>397</v>
      </c>
    </row>
  </sheetData>
  <hyperlinks>
    <hyperlink ref="B5" location="Tables!A1" display="Tables"/>
    <hyperlink ref="B6" location="Columns!A1" display="Columns"/>
    <hyperlink ref="B7" location="Measures!A1" display="Measures"/>
    <hyperlink ref="B8" location="Relationships!A1" display="Relationships"/>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5:O83"/>
  <sheetViews>
    <sheetView showGridLines="0" workbookViewId="0">
      <selection activeCell="I3" sqref="I3"/>
    </sheetView>
  </sheetViews>
  <sheetFormatPr defaultRowHeight="15" x14ac:dyDescent="0.25"/>
  <cols>
    <col min="2" max="2" width="13.85546875" customWidth="1"/>
    <col min="3" max="3" width="6.140625" customWidth="1"/>
    <col min="4" max="4" width="1.5703125" customWidth="1"/>
    <col min="5" max="5" width="19" bestFit="1" customWidth="1"/>
    <col min="6" max="6" width="21.85546875" bestFit="1" customWidth="1"/>
    <col min="7" max="7" width="23.5703125" bestFit="1" customWidth="1"/>
    <col min="8" max="8" width="30.5703125" bestFit="1" customWidth="1"/>
    <col min="9" max="9" width="21.7109375" customWidth="1"/>
    <col min="10" max="10" width="81.140625" bestFit="1" customWidth="1"/>
    <col min="11" max="11" width="25" bestFit="1" customWidth="1"/>
    <col min="12" max="12" width="81.140625" bestFit="1" customWidth="1"/>
    <col min="13" max="13" width="11.140625" bestFit="1" customWidth="1"/>
    <col min="14" max="14" width="16.140625" bestFit="1" customWidth="1"/>
    <col min="15" max="15" width="16.140625" customWidth="1"/>
    <col min="16" max="17" width="16.140625" bestFit="1" customWidth="1"/>
    <col min="18" max="18" width="23.5703125" bestFit="1" customWidth="1"/>
    <col min="19" max="19" width="7.85546875" bestFit="1" customWidth="1"/>
    <col min="20" max="20" width="16.140625" bestFit="1" customWidth="1"/>
    <col min="21" max="21" width="24.5703125" bestFit="1" customWidth="1"/>
    <col min="22" max="22" width="8" bestFit="1" customWidth="1"/>
    <col min="23" max="23" width="18.85546875" bestFit="1" customWidth="1"/>
    <col min="24" max="24" width="15.5703125" bestFit="1" customWidth="1"/>
    <col min="25" max="25" width="23.5703125" customWidth="1"/>
    <col min="26" max="27" width="24.5703125" bestFit="1" customWidth="1"/>
    <col min="28" max="28" width="15.5703125" bestFit="1" customWidth="1"/>
    <col min="29" max="30" width="24.5703125" bestFit="1" customWidth="1"/>
  </cols>
  <sheetData>
    <row r="5" spans="5:15" x14ac:dyDescent="0.25">
      <c r="E5" t="s">
        <v>332</v>
      </c>
      <c r="F5" t="s">
        <v>20</v>
      </c>
      <c r="G5" t="s">
        <v>292</v>
      </c>
      <c r="H5" t="s">
        <v>265</v>
      </c>
      <c r="I5" t="s">
        <v>287</v>
      </c>
      <c r="J5" t="s">
        <v>266</v>
      </c>
      <c r="K5" t="s">
        <v>423</v>
      </c>
      <c r="L5" t="s">
        <v>319</v>
      </c>
      <c r="M5" t="s">
        <v>267</v>
      </c>
      <c r="N5" t="s">
        <v>2</v>
      </c>
      <c r="O5" t="s">
        <v>3</v>
      </c>
    </row>
    <row r="6" spans="5:15" x14ac:dyDescent="0.25">
      <c r="E6">
        <v>1</v>
      </c>
      <c r="F6" s="2" t="s">
        <v>203</v>
      </c>
      <c r="G6" s="2" t="s">
        <v>434</v>
      </c>
      <c r="H6" s="2" t="s">
        <v>264</v>
      </c>
      <c r="I6" s="2"/>
      <c r="J6" s="2" t="s">
        <v>435</v>
      </c>
      <c r="K6" s="2" t="s">
        <v>424</v>
      </c>
      <c r="L6" t="s">
        <v>5</v>
      </c>
      <c r="M6" s="2"/>
      <c r="N6" t="b">
        <v>0</v>
      </c>
      <c r="O6" s="3">
        <v>43205.928475266206</v>
      </c>
    </row>
    <row r="7" spans="5:15" x14ac:dyDescent="0.25">
      <c r="E7">
        <v>2</v>
      </c>
      <c r="F7" s="2" t="s">
        <v>203</v>
      </c>
      <c r="G7" s="2" t="s">
        <v>434</v>
      </c>
      <c r="H7" s="2" t="s">
        <v>261</v>
      </c>
      <c r="I7" s="2"/>
      <c r="J7" s="2" t="s">
        <v>436</v>
      </c>
      <c r="K7" s="2" t="s">
        <v>424</v>
      </c>
      <c r="L7" t="s">
        <v>5</v>
      </c>
      <c r="M7" s="2"/>
      <c r="N7" t="b">
        <v>0</v>
      </c>
      <c r="O7" s="3">
        <v>43205.928475266206</v>
      </c>
    </row>
    <row r="8" spans="5:15" x14ac:dyDescent="0.25">
      <c r="E8">
        <v>3</v>
      </c>
      <c r="F8" s="2" t="s">
        <v>203</v>
      </c>
      <c r="G8" s="2" t="s">
        <v>434</v>
      </c>
      <c r="H8" s="2" t="s">
        <v>260</v>
      </c>
      <c r="I8" s="2"/>
      <c r="J8" s="2" t="s">
        <v>437</v>
      </c>
      <c r="K8" s="2" t="s">
        <v>424</v>
      </c>
      <c r="L8" t="s">
        <v>5</v>
      </c>
      <c r="M8" s="2"/>
      <c r="N8" t="b">
        <v>0</v>
      </c>
      <c r="O8" s="3">
        <v>43205.928475266206</v>
      </c>
    </row>
    <row r="9" spans="5:15" x14ac:dyDescent="0.25">
      <c r="E9">
        <v>4</v>
      </c>
      <c r="F9" s="2" t="s">
        <v>203</v>
      </c>
      <c r="G9" s="2" t="s">
        <v>434</v>
      </c>
      <c r="H9" s="2" t="s">
        <v>263</v>
      </c>
      <c r="I9" s="2"/>
      <c r="J9" s="2" t="s">
        <v>438</v>
      </c>
      <c r="K9" s="2" t="s">
        <v>424</v>
      </c>
      <c r="L9" t="s">
        <v>5</v>
      </c>
      <c r="M9" s="2"/>
      <c r="N9" t="b">
        <v>0</v>
      </c>
      <c r="O9" s="3">
        <v>43205.928475266206</v>
      </c>
    </row>
    <row r="10" spans="5:15" x14ac:dyDescent="0.25">
      <c r="E10">
        <v>5</v>
      </c>
      <c r="F10" s="2" t="s">
        <v>203</v>
      </c>
      <c r="G10" s="2" t="s">
        <v>202</v>
      </c>
      <c r="H10" s="2" t="s">
        <v>243</v>
      </c>
      <c r="I10" s="2"/>
      <c r="J10" s="2" t="s">
        <v>439</v>
      </c>
      <c r="K10" s="2" t="s">
        <v>427</v>
      </c>
      <c r="L10" t="s">
        <v>210</v>
      </c>
      <c r="M10" s="2"/>
      <c r="N10" t="b">
        <v>0</v>
      </c>
      <c r="O10" s="3">
        <v>43206.874856550923</v>
      </c>
    </row>
    <row r="11" spans="5:15" x14ac:dyDescent="0.25">
      <c r="E11">
        <v>6</v>
      </c>
      <c r="F11" s="2" t="s">
        <v>203</v>
      </c>
      <c r="G11" s="2" t="s">
        <v>202</v>
      </c>
      <c r="H11" s="2" t="s">
        <v>244</v>
      </c>
      <c r="I11" s="2"/>
      <c r="J11" s="2" t="s">
        <v>440</v>
      </c>
      <c r="K11" s="2" t="s">
        <v>427</v>
      </c>
      <c r="L11" t="s">
        <v>210</v>
      </c>
      <c r="M11" s="2"/>
      <c r="N11" t="b">
        <v>0</v>
      </c>
      <c r="O11" s="3">
        <v>43206.874856550923</v>
      </c>
    </row>
    <row r="12" spans="5:15" x14ac:dyDescent="0.25">
      <c r="E12">
        <v>7</v>
      </c>
      <c r="F12" s="2" t="s">
        <v>203</v>
      </c>
      <c r="G12" s="2" t="s">
        <v>434</v>
      </c>
      <c r="H12" s="2" t="s">
        <v>262</v>
      </c>
      <c r="I12" s="2"/>
      <c r="J12" s="2" t="s">
        <v>441</v>
      </c>
      <c r="K12" s="2" t="s">
        <v>424</v>
      </c>
      <c r="L12" t="s">
        <v>210</v>
      </c>
      <c r="M12" s="2"/>
      <c r="N12" t="b">
        <v>0</v>
      </c>
      <c r="O12" s="3">
        <v>43205.928475266206</v>
      </c>
    </row>
    <row r="13" spans="5:15" x14ac:dyDescent="0.25">
      <c r="E13">
        <v>8</v>
      </c>
      <c r="F13" s="2" t="s">
        <v>203</v>
      </c>
      <c r="G13" s="2" t="s">
        <v>202</v>
      </c>
      <c r="H13" s="2" t="s">
        <v>242</v>
      </c>
      <c r="I13" s="2"/>
      <c r="J13" s="2" t="s">
        <v>442</v>
      </c>
      <c r="K13" s="2" t="s">
        <v>427</v>
      </c>
      <c r="L13" t="s">
        <v>5</v>
      </c>
      <c r="M13" s="2"/>
      <c r="N13" t="b">
        <v>0</v>
      </c>
      <c r="O13" s="3">
        <v>43206.751963773146</v>
      </c>
    </row>
    <row r="14" spans="5:15" x14ac:dyDescent="0.25">
      <c r="E14">
        <v>9</v>
      </c>
      <c r="F14" s="2" t="s">
        <v>196</v>
      </c>
      <c r="G14" s="2" t="s">
        <v>202</v>
      </c>
      <c r="H14" s="2" t="s">
        <v>252</v>
      </c>
      <c r="I14" s="2"/>
      <c r="J14" s="2" t="s">
        <v>443</v>
      </c>
      <c r="K14" s="2" t="s">
        <v>428</v>
      </c>
      <c r="L14" t="s">
        <v>210</v>
      </c>
      <c r="M14" s="2" t="s">
        <v>444</v>
      </c>
      <c r="N14" t="b">
        <v>0</v>
      </c>
      <c r="O14" s="3">
        <v>43110.763949687498</v>
      </c>
    </row>
    <row r="15" spans="5:15" x14ac:dyDescent="0.25">
      <c r="E15">
        <v>10</v>
      </c>
      <c r="F15" s="2" t="s">
        <v>196</v>
      </c>
      <c r="G15" s="2" t="s">
        <v>202</v>
      </c>
      <c r="H15" s="2" t="s">
        <v>248</v>
      </c>
      <c r="I15" s="2"/>
      <c r="J15" s="2" t="s">
        <v>445</v>
      </c>
      <c r="K15" s="2" t="s">
        <v>428</v>
      </c>
      <c r="L15" t="s">
        <v>210</v>
      </c>
      <c r="M15" s="2" t="s">
        <v>444</v>
      </c>
      <c r="N15" t="b">
        <v>0</v>
      </c>
      <c r="O15" s="3">
        <v>43110.763949687498</v>
      </c>
    </row>
    <row r="16" spans="5:15" x14ac:dyDescent="0.25">
      <c r="E16">
        <v>11</v>
      </c>
      <c r="F16" s="2" t="s">
        <v>196</v>
      </c>
      <c r="G16" s="2" t="s">
        <v>202</v>
      </c>
      <c r="H16" s="2" t="s">
        <v>247</v>
      </c>
      <c r="I16" s="2"/>
      <c r="J16" s="2" t="s">
        <v>446</v>
      </c>
      <c r="K16" s="2" t="s">
        <v>424</v>
      </c>
      <c r="L16" t="s">
        <v>5</v>
      </c>
      <c r="M16" s="2" t="s">
        <v>444</v>
      </c>
      <c r="N16" t="b">
        <v>0</v>
      </c>
      <c r="O16" s="3">
        <v>43110.763949687498</v>
      </c>
    </row>
    <row r="17" spans="5:15" x14ac:dyDescent="0.25">
      <c r="E17">
        <v>12</v>
      </c>
      <c r="F17" s="2" t="s">
        <v>196</v>
      </c>
      <c r="G17" s="2" t="s">
        <v>202</v>
      </c>
      <c r="H17" s="2" t="s">
        <v>251</v>
      </c>
      <c r="I17" s="2"/>
      <c r="J17" s="2" t="s">
        <v>447</v>
      </c>
      <c r="K17" s="2" t="s">
        <v>424</v>
      </c>
      <c r="L17" t="s">
        <v>5</v>
      </c>
      <c r="M17" s="2" t="s">
        <v>444</v>
      </c>
      <c r="N17" t="b">
        <v>0</v>
      </c>
      <c r="O17" s="3">
        <v>43110.763949687498</v>
      </c>
    </row>
    <row r="18" spans="5:15" x14ac:dyDescent="0.25">
      <c r="E18">
        <v>13</v>
      </c>
      <c r="F18" s="2" t="s">
        <v>196</v>
      </c>
      <c r="G18" s="2" t="s">
        <v>448</v>
      </c>
      <c r="H18" s="2" t="s">
        <v>449</v>
      </c>
      <c r="I18" s="2"/>
      <c r="J18" s="2" t="s">
        <v>450</v>
      </c>
      <c r="K18" s="2" t="s">
        <v>425</v>
      </c>
      <c r="L18" t="s">
        <v>6</v>
      </c>
      <c r="M18" s="2" t="s">
        <v>444</v>
      </c>
      <c r="N18" t="b">
        <v>0</v>
      </c>
      <c r="O18" s="3">
        <v>43180.596083796299</v>
      </c>
    </row>
    <row r="19" spans="5:15" x14ac:dyDescent="0.25">
      <c r="E19">
        <v>14</v>
      </c>
      <c r="F19" s="2" t="s">
        <v>196</v>
      </c>
      <c r="G19" s="2" t="s">
        <v>202</v>
      </c>
      <c r="H19" s="2" t="s">
        <v>384</v>
      </c>
      <c r="I19" s="2"/>
      <c r="J19" s="2" t="s">
        <v>451</v>
      </c>
      <c r="K19" s="2" t="s">
        <v>427</v>
      </c>
      <c r="L19" t="s">
        <v>210</v>
      </c>
      <c r="M19" s="2" t="s">
        <v>444</v>
      </c>
      <c r="N19" t="b">
        <v>0</v>
      </c>
      <c r="O19" s="3">
        <v>43275.956931898145</v>
      </c>
    </row>
    <row r="20" spans="5:15" x14ac:dyDescent="0.25">
      <c r="E20">
        <v>15</v>
      </c>
      <c r="F20" s="2" t="s">
        <v>196</v>
      </c>
      <c r="G20" s="2" t="s">
        <v>196</v>
      </c>
      <c r="H20" s="2" t="s">
        <v>207</v>
      </c>
      <c r="I20" s="2"/>
      <c r="J20" s="2" t="s">
        <v>452</v>
      </c>
      <c r="K20" s="2" t="s">
        <v>427</v>
      </c>
      <c r="L20" t="s">
        <v>5</v>
      </c>
      <c r="M20" s="2" t="s">
        <v>444</v>
      </c>
      <c r="N20" t="b">
        <v>0</v>
      </c>
      <c r="O20" s="3">
        <v>43110.763949687498</v>
      </c>
    </row>
    <row r="21" spans="5:15" x14ac:dyDescent="0.25">
      <c r="E21">
        <v>16</v>
      </c>
      <c r="F21" s="2" t="s">
        <v>196</v>
      </c>
      <c r="G21" s="2" t="s">
        <v>196</v>
      </c>
      <c r="H21" s="2" t="s">
        <v>222</v>
      </c>
      <c r="I21" s="2" t="s">
        <v>453</v>
      </c>
      <c r="J21" s="2" t="s">
        <v>454</v>
      </c>
      <c r="K21" s="2" t="s">
        <v>428</v>
      </c>
      <c r="L21" t="s">
        <v>6</v>
      </c>
      <c r="M21" s="2" t="s">
        <v>444</v>
      </c>
      <c r="N21" t="b">
        <v>0</v>
      </c>
      <c r="O21" s="3">
        <v>43110.763949687498</v>
      </c>
    </row>
    <row r="22" spans="5:15" x14ac:dyDescent="0.25">
      <c r="E22">
        <v>17</v>
      </c>
      <c r="F22" s="2" t="s">
        <v>196</v>
      </c>
      <c r="G22" s="2" t="s">
        <v>196</v>
      </c>
      <c r="H22" s="2" t="s">
        <v>213</v>
      </c>
      <c r="I22" s="2"/>
      <c r="J22" s="2" t="s">
        <v>455</v>
      </c>
      <c r="K22" s="2" t="s">
        <v>424</v>
      </c>
      <c r="L22" t="s">
        <v>6</v>
      </c>
      <c r="M22" s="2" t="s">
        <v>444</v>
      </c>
      <c r="N22" t="b">
        <v>0</v>
      </c>
      <c r="O22" s="3">
        <v>43189.010883287039</v>
      </c>
    </row>
    <row r="23" spans="5:15" x14ac:dyDescent="0.25">
      <c r="E23">
        <v>18</v>
      </c>
      <c r="F23" s="2" t="s">
        <v>196</v>
      </c>
      <c r="G23" s="2" t="s">
        <v>202</v>
      </c>
      <c r="H23" s="2" t="s">
        <v>237</v>
      </c>
      <c r="I23" s="2"/>
      <c r="J23" s="2" t="s">
        <v>456</v>
      </c>
      <c r="K23" s="2" t="s">
        <v>427</v>
      </c>
      <c r="L23" t="s">
        <v>5</v>
      </c>
      <c r="M23" s="2" t="s">
        <v>444</v>
      </c>
      <c r="N23" t="b">
        <v>0</v>
      </c>
      <c r="O23" s="3">
        <v>43110.763949687498</v>
      </c>
    </row>
    <row r="24" spans="5:15" x14ac:dyDescent="0.25">
      <c r="E24">
        <v>19</v>
      </c>
      <c r="F24" s="2" t="s">
        <v>196</v>
      </c>
      <c r="G24" s="2" t="s">
        <v>196</v>
      </c>
      <c r="H24" s="2" t="s">
        <v>211</v>
      </c>
      <c r="I24" s="2"/>
      <c r="J24" s="2" t="s">
        <v>457</v>
      </c>
      <c r="K24" s="2" t="s">
        <v>427</v>
      </c>
      <c r="L24" t="s">
        <v>5</v>
      </c>
      <c r="M24" s="2" t="s">
        <v>444</v>
      </c>
      <c r="N24" t="b">
        <v>0</v>
      </c>
      <c r="O24" s="3">
        <v>43110.763949687498</v>
      </c>
    </row>
    <row r="25" spans="5:15" x14ac:dyDescent="0.25">
      <c r="E25">
        <v>20</v>
      </c>
      <c r="F25" s="2" t="s">
        <v>196</v>
      </c>
      <c r="G25" s="2" t="s">
        <v>196</v>
      </c>
      <c r="H25" s="2" t="s">
        <v>205</v>
      </c>
      <c r="I25" s="2" t="s">
        <v>458</v>
      </c>
      <c r="J25" s="2" t="s">
        <v>206</v>
      </c>
      <c r="K25" s="2" t="s">
        <v>425</v>
      </c>
      <c r="L25" t="s">
        <v>5</v>
      </c>
      <c r="M25" s="2" t="s">
        <v>444</v>
      </c>
      <c r="N25" t="b">
        <v>0</v>
      </c>
      <c r="O25" s="3">
        <v>43110.898558287037</v>
      </c>
    </row>
    <row r="26" spans="5:15" x14ac:dyDescent="0.25">
      <c r="E26">
        <v>21</v>
      </c>
      <c r="F26" s="2" t="s">
        <v>196</v>
      </c>
      <c r="G26" s="2" t="s">
        <v>196</v>
      </c>
      <c r="H26" s="2" t="s">
        <v>208</v>
      </c>
      <c r="I26" s="2"/>
      <c r="J26" s="2" t="s">
        <v>459</v>
      </c>
      <c r="K26" s="2" t="s">
        <v>425</v>
      </c>
      <c r="L26" t="s">
        <v>26</v>
      </c>
      <c r="M26" s="2" t="s">
        <v>444</v>
      </c>
      <c r="N26" t="b">
        <v>0</v>
      </c>
      <c r="O26" s="3">
        <v>43110.763949687498</v>
      </c>
    </row>
    <row r="27" spans="5:15" x14ac:dyDescent="0.25">
      <c r="E27">
        <v>22</v>
      </c>
      <c r="F27" s="2" t="s">
        <v>196</v>
      </c>
      <c r="G27" s="2" t="s">
        <v>196</v>
      </c>
      <c r="H27" s="2" t="s">
        <v>209</v>
      </c>
      <c r="I27" s="2"/>
      <c r="J27" s="2" t="s">
        <v>460</v>
      </c>
      <c r="K27" s="2" t="s">
        <v>424</v>
      </c>
      <c r="L27" t="s">
        <v>5</v>
      </c>
      <c r="M27" s="2" t="s">
        <v>444</v>
      </c>
      <c r="N27" t="b">
        <v>0</v>
      </c>
      <c r="O27" s="3">
        <v>43110.763949687498</v>
      </c>
    </row>
    <row r="28" spans="5:15" x14ac:dyDescent="0.25">
      <c r="E28">
        <v>23</v>
      </c>
      <c r="F28" s="2" t="s">
        <v>196</v>
      </c>
      <c r="G28" s="2" t="s">
        <v>196</v>
      </c>
      <c r="H28" s="2" t="s">
        <v>212</v>
      </c>
      <c r="I28" s="2"/>
      <c r="J28" s="2" t="s">
        <v>461</v>
      </c>
      <c r="K28" s="2" t="s">
        <v>428</v>
      </c>
      <c r="L28" t="s">
        <v>210</v>
      </c>
      <c r="M28" s="2" t="s">
        <v>444</v>
      </c>
      <c r="N28" t="b">
        <v>0</v>
      </c>
      <c r="O28" s="3">
        <v>43110.763949687498</v>
      </c>
    </row>
    <row r="29" spans="5:15" x14ac:dyDescent="0.25">
      <c r="E29">
        <v>24</v>
      </c>
      <c r="F29" s="2" t="s">
        <v>196</v>
      </c>
      <c r="G29" s="2" t="s">
        <v>196</v>
      </c>
      <c r="H29" s="2" t="s">
        <v>214</v>
      </c>
      <c r="I29" s="2"/>
      <c r="J29" s="2" t="s">
        <v>462</v>
      </c>
      <c r="K29" s="2" t="s">
        <v>424</v>
      </c>
      <c r="L29" t="s">
        <v>5</v>
      </c>
      <c r="M29" s="2" t="s">
        <v>444</v>
      </c>
      <c r="N29" t="b">
        <v>0</v>
      </c>
      <c r="O29" s="3">
        <v>43110.763949687498</v>
      </c>
    </row>
    <row r="30" spans="5:15" x14ac:dyDescent="0.25">
      <c r="E30">
        <v>25</v>
      </c>
      <c r="F30" s="2" t="s">
        <v>196</v>
      </c>
      <c r="G30" s="2" t="s">
        <v>196</v>
      </c>
      <c r="H30" s="2" t="s">
        <v>215</v>
      </c>
      <c r="I30" s="2"/>
      <c r="J30" s="2" t="s">
        <v>463</v>
      </c>
      <c r="K30" s="2" t="s">
        <v>424</v>
      </c>
      <c r="L30" t="s">
        <v>5</v>
      </c>
      <c r="M30" s="2" t="s">
        <v>444</v>
      </c>
      <c r="N30" t="b">
        <v>0</v>
      </c>
      <c r="O30" s="3">
        <v>43110.763949687498</v>
      </c>
    </row>
    <row r="31" spans="5:15" x14ac:dyDescent="0.25">
      <c r="E31">
        <v>26</v>
      </c>
      <c r="F31" s="2" t="s">
        <v>196</v>
      </c>
      <c r="G31" s="2" t="s">
        <v>196</v>
      </c>
      <c r="H31" s="2" t="s">
        <v>216</v>
      </c>
      <c r="I31" s="2"/>
      <c r="J31" s="2" t="s">
        <v>464</v>
      </c>
      <c r="K31" s="2" t="s">
        <v>424</v>
      </c>
      <c r="L31" t="s">
        <v>5</v>
      </c>
      <c r="M31" s="2" t="s">
        <v>444</v>
      </c>
      <c r="N31" t="b">
        <v>0</v>
      </c>
      <c r="O31" s="3">
        <v>43110.763949687498</v>
      </c>
    </row>
    <row r="32" spans="5:15" x14ac:dyDescent="0.25">
      <c r="E32">
        <v>27</v>
      </c>
      <c r="F32" s="2" t="s">
        <v>196</v>
      </c>
      <c r="G32" s="2" t="s">
        <v>196</v>
      </c>
      <c r="H32" s="2" t="s">
        <v>221</v>
      </c>
      <c r="I32" s="2" t="s">
        <v>465</v>
      </c>
      <c r="J32" s="2" t="s">
        <v>466</v>
      </c>
      <c r="K32" s="2" t="s">
        <v>424</v>
      </c>
      <c r="L32" t="s">
        <v>210</v>
      </c>
      <c r="M32" s="2" t="s">
        <v>444</v>
      </c>
      <c r="N32" t="b">
        <v>0</v>
      </c>
      <c r="O32" s="3">
        <v>43276.015842824076</v>
      </c>
    </row>
    <row r="33" spans="5:15" x14ac:dyDescent="0.25">
      <c r="E33">
        <v>28</v>
      </c>
      <c r="F33" s="2" t="s">
        <v>196</v>
      </c>
      <c r="G33" s="2" t="s">
        <v>196</v>
      </c>
      <c r="H33" s="2" t="s">
        <v>219</v>
      </c>
      <c r="I33" s="2"/>
      <c r="J33" s="2" t="s">
        <v>467</v>
      </c>
      <c r="K33" s="2" t="s">
        <v>424</v>
      </c>
      <c r="L33" t="s">
        <v>210</v>
      </c>
      <c r="M33" s="2" t="s">
        <v>444</v>
      </c>
      <c r="N33" t="b">
        <v>0</v>
      </c>
      <c r="O33" s="3">
        <v>43110.763949687498</v>
      </c>
    </row>
    <row r="34" spans="5:15" x14ac:dyDescent="0.25">
      <c r="E34">
        <v>29</v>
      </c>
      <c r="F34" s="2" t="s">
        <v>196</v>
      </c>
      <c r="G34" s="2" t="s">
        <v>202</v>
      </c>
      <c r="H34" s="2" t="s">
        <v>257</v>
      </c>
      <c r="I34" s="2"/>
      <c r="J34" s="2" t="s">
        <v>468</v>
      </c>
      <c r="K34" s="2" t="s">
        <v>427</v>
      </c>
      <c r="L34" t="s">
        <v>5</v>
      </c>
      <c r="M34" s="2" t="s">
        <v>444</v>
      </c>
      <c r="N34" t="b">
        <v>0</v>
      </c>
      <c r="O34" s="3">
        <v>43110.763949687498</v>
      </c>
    </row>
    <row r="35" spans="5:15" x14ac:dyDescent="0.25">
      <c r="E35">
        <v>30</v>
      </c>
      <c r="F35" s="2" t="s">
        <v>196</v>
      </c>
      <c r="G35" s="2" t="s">
        <v>202</v>
      </c>
      <c r="H35" s="2" t="s">
        <v>258</v>
      </c>
      <c r="I35" s="2"/>
      <c r="J35" s="2" t="s">
        <v>469</v>
      </c>
      <c r="K35" s="2" t="s">
        <v>427</v>
      </c>
      <c r="L35" t="s">
        <v>5</v>
      </c>
      <c r="M35" s="2" t="s">
        <v>444</v>
      </c>
      <c r="N35" t="b">
        <v>0</v>
      </c>
      <c r="O35" s="3">
        <v>43110.763949687498</v>
      </c>
    </row>
    <row r="36" spans="5:15" x14ac:dyDescent="0.25">
      <c r="E36">
        <v>31</v>
      </c>
      <c r="F36" s="2" t="s">
        <v>196</v>
      </c>
      <c r="G36" s="2" t="s">
        <v>202</v>
      </c>
      <c r="H36" s="2" t="s">
        <v>256</v>
      </c>
      <c r="I36" s="2"/>
      <c r="J36" s="2" t="s">
        <v>470</v>
      </c>
      <c r="K36" s="2" t="s">
        <v>427</v>
      </c>
      <c r="L36" t="s">
        <v>5</v>
      </c>
      <c r="M36" s="2" t="s">
        <v>444</v>
      </c>
      <c r="N36" t="b">
        <v>0</v>
      </c>
      <c r="O36" s="3">
        <v>43110.763949687498</v>
      </c>
    </row>
    <row r="37" spans="5:15" x14ac:dyDescent="0.25">
      <c r="E37">
        <v>32</v>
      </c>
      <c r="F37" s="2" t="s">
        <v>196</v>
      </c>
      <c r="G37" s="2" t="s">
        <v>196</v>
      </c>
      <c r="H37" s="2" t="s">
        <v>217</v>
      </c>
      <c r="I37" s="2"/>
      <c r="J37" s="2" t="s">
        <v>471</v>
      </c>
      <c r="K37" s="2" t="s">
        <v>424</v>
      </c>
      <c r="L37" t="s">
        <v>210</v>
      </c>
      <c r="M37" s="2" t="s">
        <v>444</v>
      </c>
      <c r="N37" t="b">
        <v>0</v>
      </c>
      <c r="O37" s="3">
        <v>43110.763949687498</v>
      </c>
    </row>
    <row r="38" spans="5:15" x14ac:dyDescent="0.25">
      <c r="E38">
        <v>33</v>
      </c>
      <c r="F38" s="2" t="s">
        <v>196</v>
      </c>
      <c r="G38" s="2" t="s">
        <v>196</v>
      </c>
      <c r="H38" s="2" t="s">
        <v>220</v>
      </c>
      <c r="I38" s="2"/>
      <c r="J38" s="2" t="s">
        <v>472</v>
      </c>
      <c r="K38" s="2" t="s">
        <v>424</v>
      </c>
      <c r="L38" t="s">
        <v>5</v>
      </c>
      <c r="M38" s="2" t="s">
        <v>444</v>
      </c>
      <c r="N38" t="b">
        <v>0</v>
      </c>
      <c r="O38" s="3">
        <v>43110.763949687498</v>
      </c>
    </row>
    <row r="39" spans="5:15" x14ac:dyDescent="0.25">
      <c r="E39">
        <v>34</v>
      </c>
      <c r="F39" s="2" t="s">
        <v>196</v>
      </c>
      <c r="G39" s="2" t="s">
        <v>196</v>
      </c>
      <c r="H39" s="2" t="s">
        <v>218</v>
      </c>
      <c r="I39" s="2"/>
      <c r="J39" s="2" t="s">
        <v>473</v>
      </c>
      <c r="K39" s="2" t="s">
        <v>424</v>
      </c>
      <c r="L39" t="s">
        <v>5</v>
      </c>
      <c r="M39" s="2" t="s">
        <v>444</v>
      </c>
      <c r="N39" t="b">
        <v>0</v>
      </c>
      <c r="O39" s="3">
        <v>43110.763949687498</v>
      </c>
    </row>
    <row r="40" spans="5:15" x14ac:dyDescent="0.25">
      <c r="E40">
        <v>35</v>
      </c>
      <c r="F40" s="2" t="s">
        <v>197</v>
      </c>
      <c r="G40" s="2" t="s">
        <v>474</v>
      </c>
      <c r="H40" s="2" t="s">
        <v>475</v>
      </c>
      <c r="I40" s="2"/>
      <c r="J40" s="2" t="s">
        <v>476</v>
      </c>
      <c r="K40" s="2" t="s">
        <v>425</v>
      </c>
      <c r="L40" t="s">
        <v>6</v>
      </c>
      <c r="M40" s="2" t="s">
        <v>477</v>
      </c>
      <c r="N40" t="b">
        <v>0</v>
      </c>
      <c r="O40" s="3">
        <v>43268.031007754631</v>
      </c>
    </row>
    <row r="41" spans="5:15" x14ac:dyDescent="0.25">
      <c r="E41">
        <v>36</v>
      </c>
      <c r="F41" s="2" t="s">
        <v>197</v>
      </c>
      <c r="G41" s="2" t="s">
        <v>197</v>
      </c>
      <c r="H41" s="2" t="s">
        <v>478</v>
      </c>
      <c r="I41" s="2"/>
      <c r="J41" s="2" t="s">
        <v>479</v>
      </c>
      <c r="K41" s="2" t="s">
        <v>424</v>
      </c>
      <c r="L41" t="s">
        <v>6</v>
      </c>
      <c r="M41" s="2" t="s">
        <v>477</v>
      </c>
      <c r="N41" t="b">
        <v>0</v>
      </c>
      <c r="O41" s="3">
        <v>43202.876880902775</v>
      </c>
    </row>
    <row r="42" spans="5:15" x14ac:dyDescent="0.25">
      <c r="E42">
        <v>37</v>
      </c>
      <c r="F42" s="2" t="s">
        <v>197</v>
      </c>
      <c r="G42" s="2" t="s">
        <v>202</v>
      </c>
      <c r="H42" s="2" t="s">
        <v>250</v>
      </c>
      <c r="I42" s="2"/>
      <c r="J42" s="2" t="s">
        <v>480</v>
      </c>
      <c r="K42" s="2" t="s">
        <v>428</v>
      </c>
      <c r="L42" t="s">
        <v>210</v>
      </c>
      <c r="M42" s="2" t="s">
        <v>477</v>
      </c>
      <c r="N42" t="b">
        <v>0</v>
      </c>
      <c r="O42" s="3">
        <v>43110.763949687498</v>
      </c>
    </row>
    <row r="43" spans="5:15" x14ac:dyDescent="0.25">
      <c r="E43">
        <v>38</v>
      </c>
      <c r="F43" s="2" t="s">
        <v>197</v>
      </c>
      <c r="G43" s="2" t="s">
        <v>202</v>
      </c>
      <c r="H43" s="2" t="s">
        <v>253</v>
      </c>
      <c r="I43" s="2"/>
      <c r="J43" s="2" t="s">
        <v>481</v>
      </c>
      <c r="K43" s="2" t="s">
        <v>424</v>
      </c>
      <c r="L43" t="s">
        <v>5</v>
      </c>
      <c r="M43" s="2" t="s">
        <v>477</v>
      </c>
      <c r="N43" t="b">
        <v>0</v>
      </c>
      <c r="O43" s="3">
        <v>43110.763949687498</v>
      </c>
    </row>
    <row r="44" spans="5:15" x14ac:dyDescent="0.25">
      <c r="E44">
        <v>39</v>
      </c>
      <c r="F44" s="2" t="s">
        <v>197</v>
      </c>
      <c r="G44" s="2" t="s">
        <v>202</v>
      </c>
      <c r="H44" s="2" t="s">
        <v>254</v>
      </c>
      <c r="I44" s="2"/>
      <c r="J44" s="2" t="s">
        <v>482</v>
      </c>
      <c r="K44" s="2" t="s">
        <v>428</v>
      </c>
      <c r="L44" t="s">
        <v>210</v>
      </c>
      <c r="M44" s="2" t="s">
        <v>477</v>
      </c>
      <c r="N44" t="b">
        <v>0</v>
      </c>
      <c r="O44" s="3">
        <v>43110.763949687498</v>
      </c>
    </row>
    <row r="45" spans="5:15" x14ac:dyDescent="0.25">
      <c r="E45">
        <v>40</v>
      </c>
      <c r="F45" s="2" t="s">
        <v>197</v>
      </c>
      <c r="G45" s="2" t="s">
        <v>202</v>
      </c>
      <c r="H45" s="2" t="s">
        <v>249</v>
      </c>
      <c r="I45" s="2"/>
      <c r="J45" s="2" t="s">
        <v>483</v>
      </c>
      <c r="K45" s="2" t="s">
        <v>424</v>
      </c>
      <c r="L45" t="s">
        <v>5</v>
      </c>
      <c r="M45" s="2" t="s">
        <v>477</v>
      </c>
      <c r="N45" t="b">
        <v>0</v>
      </c>
      <c r="O45" s="3">
        <v>43110.763949687498</v>
      </c>
    </row>
    <row r="46" spans="5:15" x14ac:dyDescent="0.25">
      <c r="E46">
        <v>41</v>
      </c>
      <c r="F46" s="2" t="s">
        <v>197</v>
      </c>
      <c r="G46" s="2" t="s">
        <v>202</v>
      </c>
      <c r="H46" s="2" t="s">
        <v>246</v>
      </c>
      <c r="I46" s="2"/>
      <c r="J46" s="2" t="s">
        <v>484</v>
      </c>
      <c r="K46" s="2" t="s">
        <v>427</v>
      </c>
      <c r="L46" t="s">
        <v>210</v>
      </c>
      <c r="M46" s="2" t="s">
        <v>477</v>
      </c>
      <c r="N46" t="b">
        <v>0</v>
      </c>
      <c r="O46" s="3">
        <v>43206.874856550923</v>
      </c>
    </row>
    <row r="47" spans="5:15" x14ac:dyDescent="0.25">
      <c r="E47">
        <v>42</v>
      </c>
      <c r="F47" s="2" t="s">
        <v>197</v>
      </c>
      <c r="G47" s="2" t="s">
        <v>202</v>
      </c>
      <c r="H47" s="2" t="s">
        <v>385</v>
      </c>
      <c r="I47" s="2"/>
      <c r="J47" s="2" t="s">
        <v>485</v>
      </c>
      <c r="K47" s="2" t="s">
        <v>427</v>
      </c>
      <c r="L47" t="s">
        <v>210</v>
      </c>
      <c r="M47" s="2" t="s">
        <v>477</v>
      </c>
      <c r="N47" t="b">
        <v>0</v>
      </c>
      <c r="O47" s="3">
        <v>43275.956931898145</v>
      </c>
    </row>
    <row r="48" spans="5:15" x14ac:dyDescent="0.25">
      <c r="E48">
        <v>43</v>
      </c>
      <c r="F48" s="2" t="s">
        <v>197</v>
      </c>
      <c r="G48" s="2" t="s">
        <v>197</v>
      </c>
      <c r="H48" s="2" t="s">
        <v>230</v>
      </c>
      <c r="I48" s="2"/>
      <c r="J48" s="2" t="s">
        <v>486</v>
      </c>
      <c r="K48" s="2" t="s">
        <v>424</v>
      </c>
      <c r="L48" t="s">
        <v>5</v>
      </c>
      <c r="M48" s="2" t="s">
        <v>477</v>
      </c>
      <c r="N48" t="b">
        <v>0</v>
      </c>
      <c r="O48" s="3">
        <v>43110.763949687498</v>
      </c>
    </row>
    <row r="49" spans="5:15" x14ac:dyDescent="0.25">
      <c r="E49">
        <v>44</v>
      </c>
      <c r="F49" s="2" t="s">
        <v>197</v>
      </c>
      <c r="G49" s="2" t="s">
        <v>202</v>
      </c>
      <c r="H49" s="2" t="s">
        <v>487</v>
      </c>
      <c r="I49" s="2"/>
      <c r="J49" s="2" t="s">
        <v>488</v>
      </c>
      <c r="K49" s="2" t="s">
        <v>427</v>
      </c>
      <c r="L49" t="s">
        <v>6</v>
      </c>
      <c r="M49" s="2" t="s">
        <v>477</v>
      </c>
      <c r="N49" t="b">
        <v>0</v>
      </c>
      <c r="O49" s="3">
        <v>43204.537705856485</v>
      </c>
    </row>
    <row r="50" spans="5:15" x14ac:dyDescent="0.25">
      <c r="E50">
        <v>45</v>
      </c>
      <c r="F50" s="2" t="s">
        <v>197</v>
      </c>
      <c r="G50" s="2" t="s">
        <v>197</v>
      </c>
      <c r="H50" s="2" t="s">
        <v>489</v>
      </c>
      <c r="I50" s="2"/>
      <c r="J50" s="2" t="s">
        <v>490</v>
      </c>
      <c r="K50" s="2" t="s">
        <v>428</v>
      </c>
      <c r="L50" t="s">
        <v>7</v>
      </c>
      <c r="M50" s="2" t="s">
        <v>477</v>
      </c>
      <c r="N50" t="b">
        <v>0</v>
      </c>
      <c r="O50" s="3">
        <v>43205.905073101851</v>
      </c>
    </row>
    <row r="51" spans="5:15" x14ac:dyDescent="0.25">
      <c r="E51">
        <v>46</v>
      </c>
      <c r="F51" s="2" t="s">
        <v>197</v>
      </c>
      <c r="G51" s="2" t="s">
        <v>202</v>
      </c>
      <c r="H51" s="2" t="s">
        <v>245</v>
      </c>
      <c r="I51" s="2"/>
      <c r="J51" s="2" t="s">
        <v>491</v>
      </c>
      <c r="K51" s="2" t="s">
        <v>427</v>
      </c>
      <c r="L51" t="s">
        <v>210</v>
      </c>
      <c r="M51" s="2" t="s">
        <v>477</v>
      </c>
      <c r="N51" t="b">
        <v>0</v>
      </c>
      <c r="O51" s="3">
        <v>43206.874856550923</v>
      </c>
    </row>
    <row r="52" spans="5:15" x14ac:dyDescent="0.25">
      <c r="E52">
        <v>47</v>
      </c>
      <c r="F52" s="2" t="s">
        <v>197</v>
      </c>
      <c r="G52" s="2" t="s">
        <v>202</v>
      </c>
      <c r="H52" s="2" t="s">
        <v>240</v>
      </c>
      <c r="I52" s="2"/>
      <c r="J52" s="2" t="s">
        <v>492</v>
      </c>
      <c r="K52" s="2" t="s">
        <v>427</v>
      </c>
      <c r="L52" t="s">
        <v>5</v>
      </c>
      <c r="M52" s="2" t="s">
        <v>477</v>
      </c>
      <c r="N52" t="b">
        <v>0</v>
      </c>
      <c r="O52" s="3">
        <v>43110.763949687498</v>
      </c>
    </row>
    <row r="53" spans="5:15" x14ac:dyDescent="0.25">
      <c r="E53">
        <v>48</v>
      </c>
      <c r="F53" s="2" t="s">
        <v>197</v>
      </c>
      <c r="G53" s="2" t="s">
        <v>197</v>
      </c>
      <c r="H53" s="2" t="s">
        <v>229</v>
      </c>
      <c r="I53" s="2"/>
      <c r="J53" s="2" t="s">
        <v>493</v>
      </c>
      <c r="K53" s="2" t="s">
        <v>428</v>
      </c>
      <c r="L53" t="s">
        <v>5</v>
      </c>
      <c r="M53" s="2" t="s">
        <v>477</v>
      </c>
      <c r="N53" t="b">
        <v>0</v>
      </c>
      <c r="O53" s="3">
        <v>43110.763949687498</v>
      </c>
    </row>
    <row r="54" spans="5:15" x14ac:dyDescent="0.25">
      <c r="E54">
        <v>49</v>
      </c>
      <c r="F54" s="2" t="s">
        <v>197</v>
      </c>
      <c r="G54" s="2" t="s">
        <v>197</v>
      </c>
      <c r="H54" s="2" t="s">
        <v>234</v>
      </c>
      <c r="I54" s="2"/>
      <c r="J54" s="2" t="s">
        <v>494</v>
      </c>
      <c r="K54" s="2" t="s">
        <v>424</v>
      </c>
      <c r="L54" t="s">
        <v>5</v>
      </c>
      <c r="M54" s="2" t="s">
        <v>477</v>
      </c>
      <c r="N54" t="b">
        <v>0</v>
      </c>
      <c r="O54" s="3">
        <v>43110.763949687498</v>
      </c>
    </row>
    <row r="55" spans="5:15" x14ac:dyDescent="0.25">
      <c r="E55">
        <v>50</v>
      </c>
      <c r="F55" s="2" t="s">
        <v>197</v>
      </c>
      <c r="G55" s="2" t="s">
        <v>197</v>
      </c>
      <c r="H55" s="2" t="s">
        <v>228</v>
      </c>
      <c r="I55" s="2"/>
      <c r="J55" s="2" t="s">
        <v>495</v>
      </c>
      <c r="K55" s="2" t="s">
        <v>424</v>
      </c>
      <c r="L55" t="s">
        <v>210</v>
      </c>
      <c r="M55" s="2" t="s">
        <v>477</v>
      </c>
      <c r="N55" t="b">
        <v>0</v>
      </c>
      <c r="O55" s="3">
        <v>43110.763949687498</v>
      </c>
    </row>
    <row r="56" spans="5:15" x14ac:dyDescent="0.25">
      <c r="E56">
        <v>51</v>
      </c>
      <c r="F56" s="2" t="s">
        <v>197</v>
      </c>
      <c r="G56" s="2" t="s">
        <v>197</v>
      </c>
      <c r="H56" s="2" t="s">
        <v>225</v>
      </c>
      <c r="I56" s="2"/>
      <c r="J56" s="2" t="s">
        <v>496</v>
      </c>
      <c r="K56" s="2" t="s">
        <v>427</v>
      </c>
      <c r="L56" t="s">
        <v>5</v>
      </c>
      <c r="M56" s="2" t="s">
        <v>477</v>
      </c>
      <c r="N56" t="b">
        <v>0</v>
      </c>
      <c r="O56" s="3">
        <v>43110.763949687498</v>
      </c>
    </row>
    <row r="57" spans="5:15" x14ac:dyDescent="0.25">
      <c r="E57">
        <v>52</v>
      </c>
      <c r="F57" s="2" t="s">
        <v>197</v>
      </c>
      <c r="G57" s="2" t="s">
        <v>197</v>
      </c>
      <c r="H57" s="2" t="s">
        <v>227</v>
      </c>
      <c r="I57" s="2"/>
      <c r="J57" s="2" t="s">
        <v>497</v>
      </c>
      <c r="K57" s="2" t="s">
        <v>427</v>
      </c>
      <c r="L57" t="s">
        <v>5</v>
      </c>
      <c r="M57" s="2" t="s">
        <v>477</v>
      </c>
      <c r="N57" t="b">
        <v>0</v>
      </c>
      <c r="O57" s="3">
        <v>43110.763949687498</v>
      </c>
    </row>
    <row r="58" spans="5:15" x14ac:dyDescent="0.25">
      <c r="E58">
        <v>53</v>
      </c>
      <c r="F58" s="2" t="s">
        <v>197</v>
      </c>
      <c r="G58" s="2" t="s">
        <v>197</v>
      </c>
      <c r="H58" s="2" t="s">
        <v>224</v>
      </c>
      <c r="I58" s="2"/>
      <c r="J58" s="2" t="s">
        <v>498</v>
      </c>
      <c r="K58" s="2" t="s">
        <v>425</v>
      </c>
      <c r="L58" t="s">
        <v>5</v>
      </c>
      <c r="M58" s="2" t="s">
        <v>477</v>
      </c>
      <c r="N58" t="b">
        <v>0</v>
      </c>
      <c r="O58" s="3">
        <v>43110.763949687498</v>
      </c>
    </row>
    <row r="59" spans="5:15" x14ac:dyDescent="0.25">
      <c r="E59">
        <v>54</v>
      </c>
      <c r="F59" s="2" t="s">
        <v>197</v>
      </c>
      <c r="G59" s="2" t="s">
        <v>197</v>
      </c>
      <c r="H59" s="2" t="s">
        <v>499</v>
      </c>
      <c r="I59" s="2"/>
      <c r="J59" s="2" t="s">
        <v>500</v>
      </c>
      <c r="K59" s="2" t="s">
        <v>425</v>
      </c>
      <c r="L59" t="s">
        <v>5</v>
      </c>
      <c r="M59" s="2" t="s">
        <v>477</v>
      </c>
      <c r="N59" t="b">
        <v>0</v>
      </c>
      <c r="O59" s="3">
        <v>43110.763949687498</v>
      </c>
    </row>
    <row r="60" spans="5:15" x14ac:dyDescent="0.25">
      <c r="E60">
        <v>55</v>
      </c>
      <c r="F60" s="2" t="s">
        <v>197</v>
      </c>
      <c r="G60" s="2" t="s">
        <v>197</v>
      </c>
      <c r="H60" s="2" t="s">
        <v>223</v>
      </c>
      <c r="I60" s="2" t="s">
        <v>501</v>
      </c>
      <c r="J60" s="2" t="s">
        <v>502</v>
      </c>
      <c r="K60" s="2" t="s">
        <v>425</v>
      </c>
      <c r="L60" t="s">
        <v>5</v>
      </c>
      <c r="M60" s="2" t="s">
        <v>477</v>
      </c>
      <c r="N60" t="b">
        <v>0</v>
      </c>
      <c r="O60" s="3">
        <v>43110.763949687498</v>
      </c>
    </row>
    <row r="61" spans="5:15" x14ac:dyDescent="0.25">
      <c r="E61">
        <v>56</v>
      </c>
      <c r="F61" s="2" t="s">
        <v>197</v>
      </c>
      <c r="G61" s="2" t="s">
        <v>197</v>
      </c>
      <c r="H61" s="2" t="s">
        <v>226</v>
      </c>
      <c r="I61" s="2"/>
      <c r="J61" s="2" t="s">
        <v>503</v>
      </c>
      <c r="K61" s="2" t="s">
        <v>424</v>
      </c>
      <c r="L61" t="s">
        <v>5</v>
      </c>
      <c r="M61" s="2" t="s">
        <v>477</v>
      </c>
      <c r="N61" t="b">
        <v>0</v>
      </c>
      <c r="O61" s="3">
        <v>43110.763949687498</v>
      </c>
    </row>
    <row r="62" spans="5:15" x14ac:dyDescent="0.25">
      <c r="E62">
        <v>57</v>
      </c>
      <c r="F62" s="2" t="s">
        <v>197</v>
      </c>
      <c r="G62" s="2" t="s">
        <v>197</v>
      </c>
      <c r="H62" s="2" t="s">
        <v>235</v>
      </c>
      <c r="I62" s="2"/>
      <c r="J62" s="2" t="s">
        <v>504</v>
      </c>
      <c r="K62" s="2" t="s">
        <v>424</v>
      </c>
      <c r="L62" t="s">
        <v>5</v>
      </c>
      <c r="M62" s="2" t="s">
        <v>477</v>
      </c>
      <c r="N62" t="b">
        <v>0</v>
      </c>
      <c r="O62" s="3">
        <v>43110.763949687498</v>
      </c>
    </row>
    <row r="63" spans="5:15" x14ac:dyDescent="0.25">
      <c r="E63">
        <v>58</v>
      </c>
      <c r="F63" s="2" t="s">
        <v>197</v>
      </c>
      <c r="G63" s="2" t="s">
        <v>197</v>
      </c>
      <c r="H63" s="2" t="s">
        <v>505</v>
      </c>
      <c r="I63" s="2"/>
      <c r="J63" s="2" t="s">
        <v>506</v>
      </c>
      <c r="K63" s="2" t="s">
        <v>424</v>
      </c>
      <c r="L63" t="s">
        <v>210</v>
      </c>
      <c r="M63" s="2" t="s">
        <v>477</v>
      </c>
      <c r="N63" t="b">
        <v>0</v>
      </c>
      <c r="O63" s="3">
        <v>43110.763949687498</v>
      </c>
    </row>
    <row r="64" spans="5:15" x14ac:dyDescent="0.25">
      <c r="E64">
        <v>59</v>
      </c>
      <c r="F64" s="2" t="s">
        <v>197</v>
      </c>
      <c r="G64" s="2" t="s">
        <v>197</v>
      </c>
      <c r="H64" s="2" t="s">
        <v>232</v>
      </c>
      <c r="I64" s="2"/>
      <c r="J64" s="2" t="s">
        <v>507</v>
      </c>
      <c r="K64" s="2" t="s">
        <v>424</v>
      </c>
      <c r="L64" t="s">
        <v>5</v>
      </c>
      <c r="M64" s="2" t="s">
        <v>477</v>
      </c>
      <c r="N64" t="b">
        <v>0</v>
      </c>
      <c r="O64" s="3">
        <v>43110.763949687498</v>
      </c>
    </row>
    <row r="65" spans="5:15" x14ac:dyDescent="0.25">
      <c r="E65">
        <v>60</v>
      </c>
      <c r="F65" s="2" t="s">
        <v>197</v>
      </c>
      <c r="G65" s="2" t="s">
        <v>197</v>
      </c>
      <c r="H65" s="2" t="s">
        <v>508</v>
      </c>
      <c r="I65" s="2"/>
      <c r="J65" s="2" t="s">
        <v>509</v>
      </c>
      <c r="K65" s="2" t="s">
        <v>427</v>
      </c>
      <c r="M65" s="2" t="s">
        <v>477</v>
      </c>
      <c r="N65" t="b">
        <v>1</v>
      </c>
      <c r="O65" s="3">
        <v>43268.031007754631</v>
      </c>
    </row>
    <row r="66" spans="5:15" x14ac:dyDescent="0.25">
      <c r="E66">
        <v>61</v>
      </c>
      <c r="F66" s="2" t="s">
        <v>197</v>
      </c>
      <c r="G66" s="2" t="s">
        <v>197</v>
      </c>
      <c r="H66" s="2" t="s">
        <v>231</v>
      </c>
      <c r="I66" s="2"/>
      <c r="J66" s="2" t="s">
        <v>510</v>
      </c>
      <c r="K66" s="2" t="s">
        <v>428</v>
      </c>
      <c r="L66" t="s">
        <v>210</v>
      </c>
      <c r="M66" s="2" t="s">
        <v>477</v>
      </c>
      <c r="N66" t="b">
        <v>0</v>
      </c>
      <c r="O66" s="3">
        <v>43110.763949687498</v>
      </c>
    </row>
    <row r="67" spans="5:15" x14ac:dyDescent="0.25">
      <c r="E67">
        <v>62</v>
      </c>
      <c r="F67" s="2" t="s">
        <v>197</v>
      </c>
      <c r="G67" s="2" t="s">
        <v>197</v>
      </c>
      <c r="H67" s="2" t="s">
        <v>233</v>
      </c>
      <c r="I67" s="2"/>
      <c r="J67" s="2" t="s">
        <v>511</v>
      </c>
      <c r="K67" s="2" t="s">
        <v>424</v>
      </c>
      <c r="L67" t="s">
        <v>210</v>
      </c>
      <c r="M67" s="2" t="s">
        <v>477</v>
      </c>
      <c r="N67" t="b">
        <v>0</v>
      </c>
      <c r="O67" s="3">
        <v>43110.763949687498</v>
      </c>
    </row>
    <row r="68" spans="5:15" x14ac:dyDescent="0.25">
      <c r="E68">
        <v>63</v>
      </c>
      <c r="F68" s="2" t="s">
        <v>197</v>
      </c>
      <c r="G68" s="2" t="s">
        <v>202</v>
      </c>
      <c r="H68" s="2" t="s">
        <v>241</v>
      </c>
      <c r="I68" s="2"/>
      <c r="J68" s="2" t="s">
        <v>512</v>
      </c>
      <c r="K68" s="2" t="s">
        <v>427</v>
      </c>
      <c r="L68" t="s">
        <v>5</v>
      </c>
      <c r="M68" s="2" t="s">
        <v>477</v>
      </c>
      <c r="N68" t="b">
        <v>0</v>
      </c>
      <c r="O68" s="3">
        <v>43110.763949687498</v>
      </c>
    </row>
    <row r="69" spans="5:15" x14ac:dyDescent="0.25">
      <c r="E69">
        <v>64</v>
      </c>
      <c r="F69" s="2" t="s">
        <v>197</v>
      </c>
      <c r="G69" s="2" t="s">
        <v>197</v>
      </c>
      <c r="H69" s="2" t="s">
        <v>236</v>
      </c>
      <c r="I69" s="2" t="s">
        <v>513</v>
      </c>
      <c r="J69" s="2" t="s">
        <v>514</v>
      </c>
      <c r="K69" s="2" t="s">
        <v>424</v>
      </c>
      <c r="L69" t="s">
        <v>210</v>
      </c>
      <c r="M69" s="2" t="s">
        <v>477</v>
      </c>
      <c r="N69" t="b">
        <v>0</v>
      </c>
      <c r="O69" s="3">
        <v>43276.015842824076</v>
      </c>
    </row>
    <row r="70" spans="5:15" x14ac:dyDescent="0.25">
      <c r="E70">
        <v>65</v>
      </c>
      <c r="F70" s="2" t="s">
        <v>197</v>
      </c>
      <c r="G70" s="2" t="s">
        <v>202</v>
      </c>
      <c r="H70" s="2" t="s">
        <v>238</v>
      </c>
      <c r="I70" s="2"/>
      <c r="J70" s="2" t="s">
        <v>515</v>
      </c>
      <c r="K70" s="2" t="s">
        <v>427</v>
      </c>
      <c r="L70" t="s">
        <v>5</v>
      </c>
      <c r="M70" s="2" t="s">
        <v>477</v>
      </c>
      <c r="N70" t="b">
        <v>0</v>
      </c>
      <c r="O70" s="3">
        <v>43110.763949687498</v>
      </c>
    </row>
    <row r="71" spans="5:15" x14ac:dyDescent="0.25">
      <c r="E71">
        <v>66</v>
      </c>
      <c r="F71" s="2" t="s">
        <v>197</v>
      </c>
      <c r="G71" s="2" t="s">
        <v>202</v>
      </c>
      <c r="H71" s="2" t="s">
        <v>239</v>
      </c>
      <c r="I71" s="2"/>
      <c r="J71" s="2" t="s">
        <v>516</v>
      </c>
      <c r="K71" s="2" t="s">
        <v>427</v>
      </c>
      <c r="L71" t="s">
        <v>5</v>
      </c>
      <c r="M71" s="2" t="s">
        <v>477</v>
      </c>
      <c r="N71" t="b">
        <v>0</v>
      </c>
      <c r="O71" s="3">
        <v>43110.763949687498</v>
      </c>
    </row>
    <row r="72" spans="5:15" x14ac:dyDescent="0.25">
      <c r="E72">
        <v>67</v>
      </c>
      <c r="F72" s="2" t="s">
        <v>274</v>
      </c>
      <c r="G72" s="2" t="s">
        <v>274</v>
      </c>
      <c r="H72" s="2" t="s">
        <v>517</v>
      </c>
      <c r="I72" s="2"/>
      <c r="J72" s="2" t="s">
        <v>518</v>
      </c>
      <c r="K72" s="2" t="s">
        <v>428</v>
      </c>
      <c r="L72" t="s">
        <v>210</v>
      </c>
      <c r="M72" s="2" t="s">
        <v>519</v>
      </c>
      <c r="N72" t="b">
        <v>0</v>
      </c>
      <c r="O72" s="3">
        <v>43206.878571064815</v>
      </c>
    </row>
    <row r="73" spans="5:15" x14ac:dyDescent="0.25">
      <c r="E73">
        <v>68</v>
      </c>
      <c r="F73" s="2" t="s">
        <v>274</v>
      </c>
      <c r="G73" s="2" t="s">
        <v>202</v>
      </c>
      <c r="H73" s="2" t="s">
        <v>255</v>
      </c>
      <c r="I73" s="2"/>
      <c r="J73" s="2" t="s">
        <v>520</v>
      </c>
      <c r="K73" s="2" t="s">
        <v>427</v>
      </c>
      <c r="L73" t="s">
        <v>5</v>
      </c>
      <c r="M73" s="2" t="s">
        <v>519</v>
      </c>
      <c r="N73" t="b">
        <v>0</v>
      </c>
      <c r="O73" s="3">
        <v>43206.758900694447</v>
      </c>
    </row>
    <row r="74" spans="5:15" x14ac:dyDescent="0.25">
      <c r="E74">
        <v>69</v>
      </c>
      <c r="F74" s="2" t="s">
        <v>274</v>
      </c>
      <c r="G74" s="2" t="s">
        <v>274</v>
      </c>
      <c r="H74" s="2" t="s">
        <v>521</v>
      </c>
      <c r="I74" s="2"/>
      <c r="J74" s="2" t="s">
        <v>286</v>
      </c>
      <c r="K74" s="2" t="s">
        <v>424</v>
      </c>
      <c r="L74" t="s">
        <v>210</v>
      </c>
      <c r="M74" s="2" t="s">
        <v>519</v>
      </c>
      <c r="N74" t="b">
        <v>0</v>
      </c>
      <c r="O74" s="3">
        <v>43206.878571064815</v>
      </c>
    </row>
    <row r="75" spans="5:15" x14ac:dyDescent="0.25">
      <c r="E75">
        <v>70</v>
      </c>
      <c r="F75" s="2" t="s">
        <v>274</v>
      </c>
      <c r="G75" s="2" t="s">
        <v>274</v>
      </c>
      <c r="H75" s="2" t="s">
        <v>281</v>
      </c>
      <c r="I75" s="2"/>
      <c r="J75" s="2" t="s">
        <v>522</v>
      </c>
      <c r="K75" s="2" t="s">
        <v>424</v>
      </c>
      <c r="L75" t="s">
        <v>5</v>
      </c>
      <c r="M75" s="2" t="s">
        <v>519</v>
      </c>
      <c r="N75" t="b">
        <v>0</v>
      </c>
      <c r="O75" s="3">
        <v>43114.67461357639</v>
      </c>
    </row>
    <row r="76" spans="5:15" x14ac:dyDescent="0.25">
      <c r="E76">
        <v>71</v>
      </c>
      <c r="F76" s="2" t="s">
        <v>274</v>
      </c>
      <c r="G76" s="2" t="s">
        <v>202</v>
      </c>
      <c r="H76" s="2" t="s">
        <v>259</v>
      </c>
      <c r="I76" s="2"/>
      <c r="J76" s="2" t="s">
        <v>523</v>
      </c>
      <c r="K76" s="2" t="s">
        <v>427</v>
      </c>
      <c r="L76" t="s">
        <v>5</v>
      </c>
      <c r="M76" s="2" t="s">
        <v>519</v>
      </c>
      <c r="N76" t="b">
        <v>0</v>
      </c>
      <c r="O76" s="3">
        <v>43206.758900694447</v>
      </c>
    </row>
    <row r="77" spans="5:15" x14ac:dyDescent="0.25">
      <c r="E77">
        <v>72</v>
      </c>
      <c r="F77" s="2" t="s">
        <v>274</v>
      </c>
      <c r="G77" s="2" t="s">
        <v>274</v>
      </c>
      <c r="H77" s="2" t="s">
        <v>279</v>
      </c>
      <c r="I77" s="2"/>
      <c r="J77" s="2" t="s">
        <v>524</v>
      </c>
      <c r="K77" s="2" t="s">
        <v>424</v>
      </c>
      <c r="L77" t="s">
        <v>5</v>
      </c>
      <c r="M77" s="2" t="s">
        <v>519</v>
      </c>
      <c r="N77" t="b">
        <v>0</v>
      </c>
      <c r="O77" s="3">
        <v>43114.67461357639</v>
      </c>
    </row>
    <row r="78" spans="5:15" x14ac:dyDescent="0.25">
      <c r="E78">
        <v>73</v>
      </c>
      <c r="F78" s="2" t="s">
        <v>274</v>
      </c>
      <c r="G78" s="2" t="s">
        <v>274</v>
      </c>
      <c r="H78" s="2" t="s">
        <v>280</v>
      </c>
      <c r="I78" s="2"/>
      <c r="J78" s="2" t="s">
        <v>525</v>
      </c>
      <c r="K78" s="2" t="s">
        <v>424</v>
      </c>
      <c r="L78" t="s">
        <v>5</v>
      </c>
      <c r="M78" s="2" t="s">
        <v>519</v>
      </c>
      <c r="N78" t="b">
        <v>0</v>
      </c>
      <c r="O78" s="3">
        <v>43114.67461357639</v>
      </c>
    </row>
    <row r="79" spans="5:15" x14ac:dyDescent="0.25">
      <c r="E79">
        <v>74</v>
      </c>
      <c r="F79" s="2" t="s">
        <v>274</v>
      </c>
      <c r="G79" s="2" t="s">
        <v>202</v>
      </c>
      <c r="H79" s="2" t="s">
        <v>526</v>
      </c>
      <c r="I79" s="2"/>
      <c r="J79" s="2" t="s">
        <v>527</v>
      </c>
      <c r="K79" s="2" t="s">
        <v>427</v>
      </c>
      <c r="L79" t="s">
        <v>5</v>
      </c>
      <c r="M79" s="2" t="s">
        <v>519</v>
      </c>
      <c r="N79" t="b">
        <v>0</v>
      </c>
      <c r="O79" s="3">
        <v>43206.758900694447</v>
      </c>
    </row>
    <row r="80" spans="5:15" x14ac:dyDescent="0.25">
      <c r="E80">
        <v>75</v>
      </c>
      <c r="F80" s="2" t="s">
        <v>274</v>
      </c>
      <c r="G80" s="2" t="s">
        <v>274</v>
      </c>
      <c r="H80" s="2" t="s">
        <v>284</v>
      </c>
      <c r="I80" s="2"/>
      <c r="J80" s="2" t="s">
        <v>528</v>
      </c>
      <c r="K80" s="2" t="s">
        <v>424</v>
      </c>
      <c r="L80" t="s">
        <v>5</v>
      </c>
      <c r="M80" s="2" t="s">
        <v>519</v>
      </c>
      <c r="N80" t="b">
        <v>0</v>
      </c>
      <c r="O80" s="3">
        <v>43206.874856550923</v>
      </c>
    </row>
    <row r="81" spans="5:15" x14ac:dyDescent="0.25">
      <c r="E81">
        <v>76</v>
      </c>
      <c r="F81" s="2" t="s">
        <v>274</v>
      </c>
      <c r="G81" s="2" t="s">
        <v>274</v>
      </c>
      <c r="H81" s="2" t="s">
        <v>285</v>
      </c>
      <c r="I81" s="2"/>
      <c r="J81" s="2" t="s">
        <v>529</v>
      </c>
      <c r="K81" s="2" t="s">
        <v>428</v>
      </c>
      <c r="L81" t="s">
        <v>210</v>
      </c>
      <c r="M81" s="2" t="s">
        <v>519</v>
      </c>
      <c r="N81" t="b">
        <v>0</v>
      </c>
      <c r="O81" s="3">
        <v>43206.874856550923</v>
      </c>
    </row>
    <row r="82" spans="5:15" x14ac:dyDescent="0.25">
      <c r="E82">
        <v>77</v>
      </c>
      <c r="F82" s="2" t="s">
        <v>274</v>
      </c>
      <c r="G82" s="2" t="s">
        <v>274</v>
      </c>
      <c r="H82" s="2" t="s">
        <v>282</v>
      </c>
      <c r="I82" s="2"/>
      <c r="J82" s="2" t="s">
        <v>530</v>
      </c>
      <c r="K82" s="2" t="s">
        <v>424</v>
      </c>
      <c r="L82" t="s">
        <v>5</v>
      </c>
      <c r="M82" s="2" t="s">
        <v>519</v>
      </c>
      <c r="N82" t="b">
        <v>0</v>
      </c>
      <c r="O82" s="3">
        <v>43206.874856550923</v>
      </c>
    </row>
    <row r="83" spans="5:15" x14ac:dyDescent="0.25">
      <c r="E83">
        <v>78</v>
      </c>
      <c r="F83" s="2" t="s">
        <v>274</v>
      </c>
      <c r="G83" s="2" t="s">
        <v>274</v>
      </c>
      <c r="H83" s="2" t="s">
        <v>283</v>
      </c>
      <c r="I83" s="2"/>
      <c r="J83" s="2" t="s">
        <v>531</v>
      </c>
      <c r="K83" s="2" t="s">
        <v>424</v>
      </c>
      <c r="L83" t="s">
        <v>5</v>
      </c>
      <c r="M83" s="2" t="s">
        <v>519</v>
      </c>
      <c r="N83" t="b">
        <v>0</v>
      </c>
      <c r="O83" s="3">
        <v>43206.874856550923</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5:J20"/>
  <sheetViews>
    <sheetView showGridLines="0" workbookViewId="0">
      <selection activeCell="F11" sqref="F11"/>
    </sheetView>
  </sheetViews>
  <sheetFormatPr defaultRowHeight="15" x14ac:dyDescent="0.25"/>
  <cols>
    <col min="1" max="1" width="4.7109375" customWidth="1"/>
    <col min="3" max="3" width="5.85546875" customWidth="1"/>
    <col min="4" max="4" width="4.140625" customWidth="1"/>
    <col min="5" max="5" width="16" bestFit="1" customWidth="1"/>
    <col min="6" max="6" width="25.7109375" bestFit="1" customWidth="1"/>
    <col min="7" max="7" width="81.140625" bestFit="1" customWidth="1"/>
    <col min="8" max="8" width="11.140625" bestFit="1" customWidth="1"/>
    <col min="9" max="9" width="16.140625" bestFit="1" customWidth="1"/>
    <col min="10" max="10" width="24.5703125" bestFit="1" customWidth="1"/>
    <col min="11" max="11" width="11.140625" bestFit="1" customWidth="1"/>
    <col min="12" max="12" width="16.85546875" bestFit="1" customWidth="1"/>
    <col min="13" max="13" width="16.140625" bestFit="1" customWidth="1"/>
    <col min="14" max="14" width="24.5703125" bestFit="1" customWidth="1"/>
    <col min="15" max="15" width="14.140625" bestFit="1" customWidth="1"/>
    <col min="16" max="16" width="23.85546875" bestFit="1" customWidth="1"/>
    <col min="17" max="17" width="11" bestFit="1" customWidth="1"/>
    <col min="18" max="18" width="31.28515625" bestFit="1" customWidth="1"/>
    <col min="19" max="19" width="11" bestFit="1" customWidth="1"/>
    <col min="20" max="20" width="31.28515625" bestFit="1" customWidth="1"/>
    <col min="21" max="21" width="21.42578125" bestFit="1" customWidth="1"/>
    <col min="22" max="22" width="10.42578125" bestFit="1" customWidth="1"/>
    <col min="23" max="23" width="7.42578125" bestFit="1" customWidth="1"/>
    <col min="24" max="24" width="14.7109375" bestFit="1" customWidth="1"/>
    <col min="25" max="25" width="22.7109375" bestFit="1" customWidth="1"/>
    <col min="26" max="26" width="7.5703125" bestFit="1" customWidth="1"/>
    <col min="27" max="27" width="17.42578125" bestFit="1" customWidth="1"/>
    <col min="28" max="28" width="14.5703125" bestFit="1" customWidth="1"/>
    <col min="29" max="29" width="32.85546875" bestFit="1" customWidth="1"/>
    <col min="30" max="30" width="22.7109375" bestFit="1" customWidth="1"/>
  </cols>
  <sheetData>
    <row r="5" spans="5:10" x14ac:dyDescent="0.25">
      <c r="E5" t="s">
        <v>330</v>
      </c>
      <c r="F5" t="s">
        <v>20</v>
      </c>
      <c r="G5" t="s">
        <v>267</v>
      </c>
      <c r="H5" t="s">
        <v>2</v>
      </c>
      <c r="I5" t="s">
        <v>3</v>
      </c>
      <c r="J5" t="s">
        <v>4</v>
      </c>
    </row>
    <row r="6" spans="5:10" x14ac:dyDescent="0.25">
      <c r="E6">
        <v>1</v>
      </c>
      <c r="F6" s="2" t="s">
        <v>198</v>
      </c>
      <c r="G6" s="2" t="s">
        <v>535</v>
      </c>
      <c r="H6" t="b">
        <v>0</v>
      </c>
      <c r="I6" s="3">
        <v>43274.910942199072</v>
      </c>
      <c r="J6" s="3">
        <v>43268.031007673613</v>
      </c>
    </row>
    <row r="7" spans="5:10" x14ac:dyDescent="0.25">
      <c r="E7">
        <v>2</v>
      </c>
      <c r="F7" s="2" t="s">
        <v>91</v>
      </c>
      <c r="G7" s="2" t="s">
        <v>536</v>
      </c>
      <c r="H7" t="b">
        <v>0</v>
      </c>
      <c r="I7" s="3">
        <v>43274.910942199072</v>
      </c>
      <c r="J7" s="3">
        <v>43268.031007673613</v>
      </c>
    </row>
    <row r="8" spans="5:10" x14ac:dyDescent="0.25">
      <c r="E8">
        <v>3</v>
      </c>
      <c r="F8" s="2" t="s">
        <v>16</v>
      </c>
      <c r="G8" s="2" t="s">
        <v>537</v>
      </c>
      <c r="H8" t="b">
        <v>0</v>
      </c>
      <c r="I8" s="3">
        <v>43274.910942199072</v>
      </c>
      <c r="J8" s="3">
        <v>43110.763948414351</v>
      </c>
    </row>
    <row r="9" spans="5:10" x14ac:dyDescent="0.25">
      <c r="E9">
        <v>4</v>
      </c>
      <c r="F9" s="2" t="s">
        <v>201</v>
      </c>
      <c r="G9" s="2" t="s">
        <v>538</v>
      </c>
      <c r="H9" t="b">
        <v>0</v>
      </c>
      <c r="I9" s="3">
        <v>43274.910942199072</v>
      </c>
      <c r="J9" s="3">
        <v>43268.031007673613</v>
      </c>
    </row>
    <row r="10" spans="5:10" x14ac:dyDescent="0.25">
      <c r="E10">
        <v>5</v>
      </c>
      <c r="F10" s="2" t="s">
        <v>8</v>
      </c>
      <c r="G10" s="2" t="s">
        <v>539</v>
      </c>
      <c r="H10" t="b">
        <v>0</v>
      </c>
      <c r="I10" s="3">
        <v>43274.910942199072</v>
      </c>
      <c r="J10" s="3">
        <v>43268.031007673613</v>
      </c>
    </row>
    <row r="11" spans="5:10" x14ac:dyDescent="0.25">
      <c r="E11">
        <v>6</v>
      </c>
      <c r="F11" s="2" t="s">
        <v>200</v>
      </c>
      <c r="G11" s="2" t="s">
        <v>540</v>
      </c>
      <c r="H11" t="b">
        <v>0</v>
      </c>
      <c r="I11" s="3">
        <v>43274.910942199072</v>
      </c>
      <c r="J11" s="3">
        <v>43110.763948414351</v>
      </c>
    </row>
    <row r="12" spans="5:10" x14ac:dyDescent="0.25">
      <c r="E12">
        <v>7</v>
      </c>
      <c r="F12" s="2" t="s">
        <v>199</v>
      </c>
      <c r="G12" s="2" t="s">
        <v>541</v>
      </c>
      <c r="H12" t="b">
        <v>0</v>
      </c>
      <c r="I12" s="3">
        <v>43274.910942199072</v>
      </c>
      <c r="J12" s="3">
        <v>43275.680828888886</v>
      </c>
    </row>
    <row r="13" spans="5:10" x14ac:dyDescent="0.25">
      <c r="E13">
        <v>8</v>
      </c>
      <c r="F13" s="2" t="s">
        <v>204</v>
      </c>
      <c r="G13" s="2" t="s">
        <v>542</v>
      </c>
      <c r="H13" t="b">
        <v>0</v>
      </c>
      <c r="I13" s="3">
        <v>43274.910942199072</v>
      </c>
      <c r="J13" s="3">
        <v>43268.031007673613</v>
      </c>
    </row>
    <row r="14" spans="5:10" x14ac:dyDescent="0.25">
      <c r="E14">
        <v>9</v>
      </c>
      <c r="F14" s="2" t="s">
        <v>196</v>
      </c>
      <c r="G14" s="2" t="s">
        <v>444</v>
      </c>
      <c r="H14" t="b">
        <v>0</v>
      </c>
      <c r="I14" s="3">
        <v>43274.910942199072</v>
      </c>
      <c r="J14" s="3">
        <v>43275.956929166663</v>
      </c>
    </row>
    <row r="15" spans="5:10" x14ac:dyDescent="0.25">
      <c r="E15">
        <v>10</v>
      </c>
      <c r="F15" s="2" t="s">
        <v>197</v>
      </c>
      <c r="G15" s="2" t="s">
        <v>477</v>
      </c>
      <c r="H15" t="b">
        <v>0</v>
      </c>
      <c r="I15" s="3">
        <v>43274.910942199072</v>
      </c>
      <c r="J15" s="3">
        <v>43275.956929166663</v>
      </c>
    </row>
    <row r="16" spans="5:10" x14ac:dyDescent="0.25">
      <c r="E16">
        <v>11</v>
      </c>
      <c r="F16" s="2" t="s">
        <v>274</v>
      </c>
      <c r="G16" s="2" t="s">
        <v>519</v>
      </c>
      <c r="H16" t="b">
        <v>0</v>
      </c>
      <c r="I16" s="3">
        <v>43274.910942199072</v>
      </c>
      <c r="J16" s="3">
        <v>43206.878568472224</v>
      </c>
    </row>
    <row r="17" spans="5:10" x14ac:dyDescent="0.25">
      <c r="E17">
        <v>12</v>
      </c>
      <c r="F17" s="2" t="s">
        <v>275</v>
      </c>
      <c r="G17" s="2"/>
      <c r="H17" t="b">
        <v>1</v>
      </c>
      <c r="I17" s="3">
        <v>43110.763948414351</v>
      </c>
      <c r="J17" s="3">
        <v>43110.763948414351</v>
      </c>
    </row>
    <row r="18" spans="5:10" x14ac:dyDescent="0.25">
      <c r="E18">
        <v>13</v>
      </c>
      <c r="F18" s="2" t="s">
        <v>276</v>
      </c>
      <c r="G18" s="2"/>
      <c r="H18" t="b">
        <v>1</v>
      </c>
      <c r="I18" s="3">
        <v>43110.763948414351</v>
      </c>
      <c r="J18" s="3">
        <v>43110.763948414351</v>
      </c>
    </row>
    <row r="19" spans="5:10" x14ac:dyDescent="0.25">
      <c r="E19">
        <v>14</v>
      </c>
      <c r="F19" s="2" t="s">
        <v>277</v>
      </c>
      <c r="G19" s="2"/>
      <c r="H19" t="b">
        <v>1</v>
      </c>
      <c r="I19" s="3">
        <v>43110.763948414351</v>
      </c>
      <c r="J19" s="3">
        <v>43110.763948414351</v>
      </c>
    </row>
    <row r="20" spans="5:10" x14ac:dyDescent="0.25">
      <c r="E20">
        <v>15</v>
      </c>
      <c r="F20" s="2" t="s">
        <v>203</v>
      </c>
      <c r="G20" s="2"/>
      <c r="H20" t="b">
        <v>0</v>
      </c>
      <c r="I20" s="3">
        <v>43205.927250300927</v>
      </c>
      <c r="J20" s="3">
        <v>43276.142163229168</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U235"/>
  <sheetViews>
    <sheetView showGridLines="0" workbookViewId="0">
      <selection activeCell="D11" sqref="D11"/>
    </sheetView>
  </sheetViews>
  <sheetFormatPr defaultRowHeight="15" x14ac:dyDescent="0.25"/>
  <cols>
    <col min="1" max="1" width="20.42578125" customWidth="1"/>
    <col min="3" max="3" width="19.85546875" customWidth="1"/>
    <col min="4" max="4" width="34.7109375" bestFit="1" customWidth="1"/>
    <col min="5" max="5" width="21.5703125" bestFit="1" customWidth="1"/>
    <col min="6" max="6" width="25.7109375" bestFit="1" customWidth="1"/>
    <col min="7" max="7" width="21" bestFit="1" customWidth="1"/>
    <col min="8" max="8" width="11.140625" bestFit="1" customWidth="1"/>
    <col min="9" max="9" width="34.7109375" bestFit="1" customWidth="1"/>
    <col min="10" max="10" width="16.85546875" bestFit="1" customWidth="1"/>
    <col min="11" max="11" width="15.42578125" bestFit="1" customWidth="1"/>
    <col min="12" max="12" width="7.5703125" bestFit="1" customWidth="1"/>
    <col min="13" max="13" width="34.7109375" bestFit="1" customWidth="1"/>
    <col min="14" max="14" width="81.140625" bestFit="1" customWidth="1"/>
    <col min="15" max="15" width="17" bestFit="1" customWidth="1"/>
    <col min="16" max="16" width="19.140625" bestFit="1" customWidth="1"/>
    <col min="17" max="17" width="16.140625" bestFit="1" customWidth="1"/>
    <col min="18" max="18" width="24.5703125" bestFit="1" customWidth="1"/>
    <col min="19" max="19" width="16" bestFit="1" customWidth="1"/>
    <col min="20" max="20" width="15" bestFit="1" customWidth="1"/>
    <col min="21" max="21" width="34.7109375" bestFit="1" customWidth="1"/>
    <col min="22" max="28" width="34.7109375" customWidth="1"/>
    <col min="29" max="29" width="81.140625" bestFit="1" customWidth="1"/>
    <col min="30" max="31" width="81.140625" customWidth="1"/>
    <col min="32" max="33" width="18" bestFit="1" customWidth="1"/>
    <col min="34" max="34" width="18.85546875" bestFit="1" customWidth="1"/>
    <col min="35" max="35" width="7.5703125" bestFit="1" customWidth="1"/>
    <col min="36" max="36" width="34.7109375" bestFit="1" customWidth="1"/>
    <col min="37" max="37" width="17.5703125" bestFit="1" customWidth="1"/>
    <col min="38" max="38" width="81.140625" bestFit="1" customWidth="1"/>
    <col min="39" max="39" width="17" bestFit="1" customWidth="1"/>
    <col min="40" max="40" width="19.140625" bestFit="1" customWidth="1"/>
    <col min="41" max="41" width="17.85546875" bestFit="1" customWidth="1"/>
    <col min="42" max="42" width="22" bestFit="1" customWidth="1"/>
    <col min="43" max="43" width="16.140625" bestFit="1" customWidth="1"/>
    <col min="44" max="44" width="24.5703125" bestFit="1" customWidth="1"/>
    <col min="45" max="45" width="17" bestFit="1" customWidth="1"/>
    <col min="46" max="46" width="14.140625" bestFit="1" customWidth="1"/>
    <col min="47" max="47" width="19.28515625" bestFit="1" customWidth="1"/>
    <col min="48" max="48" width="16.42578125" bestFit="1" customWidth="1"/>
    <col min="49" max="49" width="15.5703125" bestFit="1" customWidth="1"/>
    <col min="50" max="50" width="21.42578125" bestFit="1" customWidth="1"/>
    <col min="51" max="51" width="16" bestFit="1" customWidth="1"/>
    <col min="52" max="52" width="15" bestFit="1" customWidth="1"/>
    <col min="53" max="53" width="34.7109375" bestFit="1" customWidth="1"/>
    <col min="54" max="54" width="81.140625" bestFit="1" customWidth="1"/>
    <col min="55" max="55" width="15" bestFit="1" customWidth="1"/>
    <col min="56" max="56" width="34.7109375" bestFit="1" customWidth="1"/>
    <col min="57" max="57" width="15.5703125" bestFit="1" customWidth="1"/>
    <col min="58" max="58" width="15" bestFit="1" customWidth="1"/>
    <col min="59" max="60" width="25.42578125" bestFit="1" customWidth="1"/>
    <col min="61" max="61" width="14.7109375" bestFit="1" customWidth="1"/>
    <col min="62" max="62" width="22.7109375" bestFit="1" customWidth="1"/>
    <col min="63" max="63" width="13.140625" bestFit="1" customWidth="1"/>
    <col min="64" max="64" width="22.140625" bestFit="1" customWidth="1"/>
    <col min="65" max="65" width="10.42578125" bestFit="1" customWidth="1"/>
    <col min="66" max="66" width="29.140625" bestFit="1" customWidth="1"/>
  </cols>
  <sheetData>
    <row r="6" spans="3:21" x14ac:dyDescent="0.25">
      <c r="C6" t="s">
        <v>335</v>
      </c>
      <c r="D6" t="s">
        <v>288</v>
      </c>
      <c r="E6" t="s">
        <v>289</v>
      </c>
      <c r="F6" t="s">
        <v>20</v>
      </c>
      <c r="G6" t="s">
        <v>337</v>
      </c>
      <c r="H6" t="s">
        <v>2</v>
      </c>
      <c r="I6" t="s">
        <v>291</v>
      </c>
      <c r="J6" t="s">
        <v>0</v>
      </c>
      <c r="K6" t="s">
        <v>1</v>
      </c>
      <c r="L6" t="s">
        <v>9</v>
      </c>
      <c r="M6" t="s">
        <v>382</v>
      </c>
      <c r="N6" t="s">
        <v>3</v>
      </c>
      <c r="O6" t="s">
        <v>4</v>
      </c>
      <c r="P6" t="s">
        <v>292</v>
      </c>
      <c r="Q6" t="s">
        <v>290</v>
      </c>
      <c r="R6" t="s">
        <v>267</v>
      </c>
      <c r="S6" t="s">
        <v>293</v>
      </c>
      <c r="T6" t="s">
        <v>379</v>
      </c>
      <c r="U6" t="s">
        <v>380</v>
      </c>
    </row>
    <row r="7" spans="3:21" x14ac:dyDescent="0.25">
      <c r="C7">
        <v>1</v>
      </c>
      <c r="D7" s="2" t="s">
        <v>543</v>
      </c>
      <c r="E7" s="2"/>
      <c r="F7" s="2" t="s">
        <v>203</v>
      </c>
      <c r="G7" s="2"/>
      <c r="H7" t="b">
        <v>1</v>
      </c>
      <c r="I7" s="2" t="s">
        <v>543</v>
      </c>
      <c r="J7" s="2"/>
      <c r="K7" s="2"/>
      <c r="L7" t="b">
        <v>1</v>
      </c>
      <c r="M7" t="s">
        <v>544</v>
      </c>
      <c r="N7" s="3">
        <v>43276.142163229168</v>
      </c>
      <c r="O7" s="3">
        <v>43276.142163229168</v>
      </c>
      <c r="P7" s="2"/>
      <c r="Q7" s="2"/>
      <c r="R7" s="2"/>
      <c r="S7" s="2" t="s">
        <v>295</v>
      </c>
      <c r="T7" t="s">
        <v>381</v>
      </c>
      <c r="U7" t="s">
        <v>307</v>
      </c>
    </row>
    <row r="8" spans="3:21" x14ac:dyDescent="0.25">
      <c r="C8">
        <v>2</v>
      </c>
      <c r="D8" s="2" t="s">
        <v>545</v>
      </c>
      <c r="E8" s="2"/>
      <c r="F8" s="2" t="s">
        <v>203</v>
      </c>
      <c r="G8" s="2"/>
      <c r="H8" t="b">
        <v>1</v>
      </c>
      <c r="I8" s="2" t="s">
        <v>545</v>
      </c>
      <c r="J8" s="2"/>
      <c r="K8" s="2"/>
      <c r="L8" t="b">
        <v>1</v>
      </c>
      <c r="M8" t="s">
        <v>544</v>
      </c>
      <c r="N8" s="3">
        <v>43276.142163229168</v>
      </c>
      <c r="O8" s="3">
        <v>43276.142163229168</v>
      </c>
      <c r="P8" s="2"/>
      <c r="Q8" s="2"/>
      <c r="R8" s="2"/>
      <c r="S8" s="2" t="s">
        <v>295</v>
      </c>
      <c r="T8" t="s">
        <v>381</v>
      </c>
      <c r="U8" t="s">
        <v>307</v>
      </c>
    </row>
    <row r="9" spans="3:21" x14ac:dyDescent="0.25">
      <c r="C9">
        <v>3</v>
      </c>
      <c r="D9" s="2" t="s">
        <v>546</v>
      </c>
      <c r="E9" s="2"/>
      <c r="F9" s="2" t="s">
        <v>203</v>
      </c>
      <c r="G9" s="2"/>
      <c r="H9" t="b">
        <v>1</v>
      </c>
      <c r="I9" s="2" t="s">
        <v>546</v>
      </c>
      <c r="J9" s="2"/>
      <c r="K9" s="2"/>
      <c r="L9" t="b">
        <v>1</v>
      </c>
      <c r="M9" t="s">
        <v>544</v>
      </c>
      <c r="N9" s="3">
        <v>43276.142163229168</v>
      </c>
      <c r="O9" s="3">
        <v>43276.142163229168</v>
      </c>
      <c r="P9" s="2"/>
      <c r="Q9" s="2"/>
      <c r="R9" s="2"/>
      <c r="S9" s="2" t="s">
        <v>295</v>
      </c>
      <c r="T9" t="s">
        <v>381</v>
      </c>
      <c r="U9" t="s">
        <v>307</v>
      </c>
    </row>
    <row r="10" spans="3:21" x14ac:dyDescent="0.25">
      <c r="C10">
        <v>4</v>
      </c>
      <c r="D10" s="2" t="s">
        <v>47</v>
      </c>
      <c r="E10" s="2"/>
      <c r="F10" s="2" t="s">
        <v>276</v>
      </c>
      <c r="G10" s="2"/>
      <c r="H10" t="b">
        <v>0</v>
      </c>
      <c r="I10" s="2" t="s">
        <v>47</v>
      </c>
      <c r="J10" s="2"/>
      <c r="K10" s="2"/>
      <c r="L10" t="b">
        <v>1</v>
      </c>
      <c r="M10" t="s">
        <v>544</v>
      </c>
      <c r="N10" s="3">
        <v>43110.763948414351</v>
      </c>
      <c r="O10" s="3">
        <v>43110.763948414351</v>
      </c>
      <c r="P10" s="2"/>
      <c r="Q10" s="2"/>
      <c r="R10" s="2"/>
      <c r="S10" s="2" t="s">
        <v>294</v>
      </c>
      <c r="T10" t="s">
        <v>381</v>
      </c>
      <c r="U10" t="s">
        <v>307</v>
      </c>
    </row>
    <row r="11" spans="3:21" x14ac:dyDescent="0.25">
      <c r="C11">
        <v>5</v>
      </c>
      <c r="D11" s="2" t="s">
        <v>107</v>
      </c>
      <c r="E11" s="2"/>
      <c r="F11" s="2" t="s">
        <v>277</v>
      </c>
      <c r="G11" s="2"/>
      <c r="H11" t="b">
        <v>0</v>
      </c>
      <c r="I11" s="2" t="s">
        <v>107</v>
      </c>
      <c r="J11" s="2"/>
      <c r="K11" s="2"/>
      <c r="L11" t="b">
        <v>1</v>
      </c>
      <c r="M11" t="s">
        <v>544</v>
      </c>
      <c r="N11" s="3">
        <v>43110.763948414351</v>
      </c>
      <c r="O11" s="3">
        <v>43110.763948414351</v>
      </c>
      <c r="P11" s="2"/>
      <c r="Q11" s="2"/>
      <c r="R11" s="2"/>
      <c r="S11" s="2" t="s">
        <v>294</v>
      </c>
      <c r="T11" t="s">
        <v>381</v>
      </c>
      <c r="U11" t="s">
        <v>307</v>
      </c>
    </row>
    <row r="12" spans="3:21" x14ac:dyDescent="0.25">
      <c r="C12">
        <v>6</v>
      </c>
      <c r="D12" s="2" t="s">
        <v>194</v>
      </c>
      <c r="E12" s="2"/>
      <c r="F12" s="2" t="s">
        <v>275</v>
      </c>
      <c r="G12" s="2"/>
      <c r="H12" t="b">
        <v>0</v>
      </c>
      <c r="I12" s="2" t="s">
        <v>194</v>
      </c>
      <c r="J12" s="2"/>
      <c r="K12" s="2"/>
      <c r="L12" t="b">
        <v>1</v>
      </c>
      <c r="M12" t="s">
        <v>544</v>
      </c>
      <c r="N12" s="3">
        <v>43110.763948414351</v>
      </c>
      <c r="O12" s="3">
        <v>43110.763948414351</v>
      </c>
      <c r="P12" s="2"/>
      <c r="Q12" s="2"/>
      <c r="R12" s="2"/>
      <c r="S12" s="2" t="s">
        <v>294</v>
      </c>
      <c r="T12" t="s">
        <v>381</v>
      </c>
      <c r="U12" t="s">
        <v>307</v>
      </c>
    </row>
    <row r="13" spans="3:21" x14ac:dyDescent="0.25">
      <c r="C13">
        <v>7</v>
      </c>
      <c r="D13" s="2" t="s">
        <v>16</v>
      </c>
      <c r="E13" s="2" t="s">
        <v>547</v>
      </c>
      <c r="F13" s="2" t="s">
        <v>16</v>
      </c>
      <c r="G13" s="2"/>
      <c r="H13" t="b">
        <v>0</v>
      </c>
      <c r="I13" s="2" t="s">
        <v>16</v>
      </c>
      <c r="J13" s="2"/>
      <c r="K13" s="2"/>
      <c r="L13" t="b">
        <v>1</v>
      </c>
      <c r="M13" t="s">
        <v>544</v>
      </c>
      <c r="N13" s="3">
        <v>43276.867644328704</v>
      </c>
      <c r="O13" s="3">
        <v>43110.763948414351</v>
      </c>
      <c r="P13" s="2"/>
      <c r="Q13" s="2"/>
      <c r="R13" s="2" t="s">
        <v>537</v>
      </c>
      <c r="S13" s="2" t="s">
        <v>294</v>
      </c>
      <c r="T13" t="s">
        <v>381</v>
      </c>
      <c r="U13" t="s">
        <v>307</v>
      </c>
    </row>
    <row r="14" spans="3:21" x14ac:dyDescent="0.25">
      <c r="C14">
        <v>8</v>
      </c>
      <c r="D14" s="2" t="s">
        <v>97</v>
      </c>
      <c r="E14" s="2" t="s">
        <v>548</v>
      </c>
      <c r="F14" s="2" t="s">
        <v>16</v>
      </c>
      <c r="G14" s="2"/>
      <c r="H14" t="b">
        <v>0</v>
      </c>
      <c r="I14" s="2" t="s">
        <v>97</v>
      </c>
      <c r="J14" s="2"/>
      <c r="K14" s="2"/>
      <c r="L14" t="b">
        <v>1</v>
      </c>
      <c r="M14" t="s">
        <v>544</v>
      </c>
      <c r="N14" s="3">
        <v>43276.867644328704</v>
      </c>
      <c r="O14" s="3">
        <v>43110.763948414351</v>
      </c>
      <c r="P14" s="2"/>
      <c r="Q14" s="2"/>
      <c r="R14" s="2" t="s">
        <v>537</v>
      </c>
      <c r="S14" s="2" t="s">
        <v>294</v>
      </c>
      <c r="T14" t="s">
        <v>381</v>
      </c>
      <c r="U14" t="s">
        <v>307</v>
      </c>
    </row>
    <row r="15" spans="3:21" x14ac:dyDescent="0.25">
      <c r="C15">
        <v>9</v>
      </c>
      <c r="D15" s="2" t="s">
        <v>34</v>
      </c>
      <c r="E15" s="2"/>
      <c r="F15" s="2" t="s">
        <v>16</v>
      </c>
      <c r="G15" s="2"/>
      <c r="H15" t="b">
        <v>1</v>
      </c>
      <c r="I15" s="2" t="s">
        <v>34</v>
      </c>
      <c r="J15" s="2"/>
      <c r="K15" s="2"/>
      <c r="L15" t="b">
        <v>1</v>
      </c>
      <c r="M15" t="s">
        <v>386</v>
      </c>
      <c r="N15" s="3">
        <v>43276.080677083337</v>
      </c>
      <c r="O15" s="3">
        <v>43110.763948414351</v>
      </c>
      <c r="P15" s="2"/>
      <c r="Q15" s="2"/>
      <c r="R15" s="2" t="s">
        <v>537</v>
      </c>
      <c r="S15" s="2" t="s">
        <v>295</v>
      </c>
      <c r="T15" t="s">
        <v>381</v>
      </c>
      <c r="U15" t="s">
        <v>307</v>
      </c>
    </row>
    <row r="16" spans="3:21" x14ac:dyDescent="0.25">
      <c r="C16">
        <v>10</v>
      </c>
      <c r="D16" s="2" t="s">
        <v>169</v>
      </c>
      <c r="E16" s="2" t="s">
        <v>549</v>
      </c>
      <c r="F16" s="2" t="s">
        <v>201</v>
      </c>
      <c r="G16" s="2"/>
      <c r="H16" t="b">
        <v>0</v>
      </c>
      <c r="I16" s="2" t="s">
        <v>169</v>
      </c>
      <c r="J16" s="2"/>
      <c r="K16" s="2"/>
      <c r="L16" t="b">
        <v>1</v>
      </c>
      <c r="M16" t="s">
        <v>544</v>
      </c>
      <c r="N16" s="3">
        <v>43276.867644328704</v>
      </c>
      <c r="O16" s="3">
        <v>43110.763948414351</v>
      </c>
      <c r="P16" s="2"/>
      <c r="Q16" s="2"/>
      <c r="R16" s="2" t="s">
        <v>538</v>
      </c>
      <c r="S16" s="2" t="s">
        <v>294</v>
      </c>
      <c r="T16" t="s">
        <v>381</v>
      </c>
      <c r="U16" t="s">
        <v>307</v>
      </c>
    </row>
    <row r="17" spans="3:21" x14ac:dyDescent="0.25">
      <c r="C17">
        <v>11</v>
      </c>
      <c r="D17" s="2" t="s">
        <v>179</v>
      </c>
      <c r="E17" s="2"/>
      <c r="F17" s="2" t="s">
        <v>201</v>
      </c>
      <c r="G17" s="2"/>
      <c r="H17" t="b">
        <v>0</v>
      </c>
      <c r="I17" s="2" t="s">
        <v>179</v>
      </c>
      <c r="J17" s="2"/>
      <c r="K17" s="2" t="s">
        <v>5</v>
      </c>
      <c r="L17" t="b">
        <v>1</v>
      </c>
      <c r="M17" t="s">
        <v>383</v>
      </c>
      <c r="N17" s="3">
        <v>43276.07324247685</v>
      </c>
      <c r="O17" s="3">
        <v>43110.763948414351</v>
      </c>
      <c r="P17" s="2"/>
      <c r="Q17" s="2"/>
      <c r="R17" s="2" t="s">
        <v>538</v>
      </c>
      <c r="S17" s="2" t="s">
        <v>296</v>
      </c>
      <c r="T17" t="s">
        <v>381</v>
      </c>
      <c r="U17" t="s">
        <v>550</v>
      </c>
    </row>
    <row r="18" spans="3:21" x14ac:dyDescent="0.25">
      <c r="C18">
        <v>12</v>
      </c>
      <c r="D18" s="2" t="s">
        <v>175</v>
      </c>
      <c r="E18" s="2"/>
      <c r="F18" s="2" t="s">
        <v>201</v>
      </c>
      <c r="G18" s="2"/>
      <c r="H18" t="b">
        <v>0</v>
      </c>
      <c r="I18" s="2" t="s">
        <v>175</v>
      </c>
      <c r="J18" s="2"/>
      <c r="K18" s="2"/>
      <c r="L18" t="b">
        <v>1</v>
      </c>
      <c r="M18" t="s">
        <v>383</v>
      </c>
      <c r="N18" s="3">
        <v>43276.07324247685</v>
      </c>
      <c r="O18" s="3">
        <v>43110.763948414351</v>
      </c>
      <c r="P18" s="2"/>
      <c r="Q18" s="2"/>
      <c r="R18" s="2" t="s">
        <v>538</v>
      </c>
      <c r="S18" s="2" t="s">
        <v>295</v>
      </c>
      <c r="T18" t="s">
        <v>381</v>
      </c>
      <c r="U18" t="s">
        <v>307</v>
      </c>
    </row>
    <row r="19" spans="3:21" x14ac:dyDescent="0.25">
      <c r="C19">
        <v>13</v>
      </c>
      <c r="D19" s="2" t="s">
        <v>177</v>
      </c>
      <c r="E19" s="2"/>
      <c r="F19" s="2" t="s">
        <v>201</v>
      </c>
      <c r="G19" s="2"/>
      <c r="H19" t="b">
        <v>0</v>
      </c>
      <c r="I19" s="2" t="s">
        <v>177</v>
      </c>
      <c r="J19" s="2"/>
      <c r="K19" s="2"/>
      <c r="L19" t="b">
        <v>1</v>
      </c>
      <c r="M19" t="s">
        <v>383</v>
      </c>
      <c r="N19" s="3">
        <v>43276.07324247685</v>
      </c>
      <c r="O19" s="3">
        <v>43110.763948414351</v>
      </c>
      <c r="P19" s="2"/>
      <c r="Q19" s="2"/>
      <c r="R19" s="2" t="s">
        <v>538</v>
      </c>
      <c r="S19" s="2" t="s">
        <v>295</v>
      </c>
      <c r="T19" t="s">
        <v>381</v>
      </c>
      <c r="U19" t="s">
        <v>307</v>
      </c>
    </row>
    <row r="20" spans="3:21" x14ac:dyDescent="0.25">
      <c r="C20">
        <v>14</v>
      </c>
      <c r="D20" s="2" t="s">
        <v>180</v>
      </c>
      <c r="E20" s="2"/>
      <c r="F20" s="2" t="s">
        <v>201</v>
      </c>
      <c r="G20" s="2"/>
      <c r="H20" t="b">
        <v>0</v>
      </c>
      <c r="I20" s="2" t="s">
        <v>180</v>
      </c>
      <c r="J20" s="2"/>
      <c r="K20" s="2"/>
      <c r="L20" t="b">
        <v>1</v>
      </c>
      <c r="M20" t="s">
        <v>544</v>
      </c>
      <c r="N20" s="3">
        <v>43110.763948414351</v>
      </c>
      <c r="O20" s="3">
        <v>43110.763948414351</v>
      </c>
      <c r="P20" s="2"/>
      <c r="Q20" s="2"/>
      <c r="R20" s="2" t="s">
        <v>538</v>
      </c>
      <c r="S20" s="2" t="s">
        <v>294</v>
      </c>
      <c r="T20" t="s">
        <v>381</v>
      </c>
      <c r="U20" t="s">
        <v>307</v>
      </c>
    </row>
    <row r="21" spans="3:21" x14ac:dyDescent="0.25">
      <c r="C21">
        <v>15</v>
      </c>
      <c r="D21" s="2" t="s">
        <v>186</v>
      </c>
      <c r="E21" s="2"/>
      <c r="F21" s="2" t="s">
        <v>201</v>
      </c>
      <c r="G21" s="2" t="s">
        <v>345</v>
      </c>
      <c r="H21" t="b">
        <v>0</v>
      </c>
      <c r="I21" s="2" t="s">
        <v>186</v>
      </c>
      <c r="J21" s="2"/>
      <c r="K21" s="2"/>
      <c r="L21" t="b">
        <v>1</v>
      </c>
      <c r="M21" t="s">
        <v>544</v>
      </c>
      <c r="N21" s="3">
        <v>43275.680828888886</v>
      </c>
      <c r="O21" s="3">
        <v>43110.763948414351</v>
      </c>
      <c r="P21" s="2"/>
      <c r="Q21" s="2"/>
      <c r="R21" s="2" t="s">
        <v>538</v>
      </c>
      <c r="S21" s="2" t="s">
        <v>294</v>
      </c>
      <c r="T21" t="s">
        <v>381</v>
      </c>
      <c r="U21" t="s">
        <v>307</v>
      </c>
    </row>
    <row r="22" spans="3:21" x14ac:dyDescent="0.25">
      <c r="C22">
        <v>16</v>
      </c>
      <c r="D22" s="2" t="s">
        <v>168</v>
      </c>
      <c r="E22" s="2"/>
      <c r="F22" s="2" t="s">
        <v>201</v>
      </c>
      <c r="G22" s="2"/>
      <c r="H22" t="b">
        <v>0</v>
      </c>
      <c r="I22" s="2" t="s">
        <v>168</v>
      </c>
      <c r="J22" s="2"/>
      <c r="K22" s="2"/>
      <c r="L22" t="b">
        <v>1</v>
      </c>
      <c r="M22" t="s">
        <v>544</v>
      </c>
      <c r="N22" s="3">
        <v>43110.763948414351</v>
      </c>
      <c r="O22" s="3">
        <v>43110.763948414351</v>
      </c>
      <c r="P22" s="2"/>
      <c r="Q22" s="2"/>
      <c r="R22" s="2" t="s">
        <v>538</v>
      </c>
      <c r="S22" s="2" t="s">
        <v>294</v>
      </c>
      <c r="T22" t="s">
        <v>381</v>
      </c>
      <c r="U22" t="s">
        <v>307</v>
      </c>
    </row>
    <row r="23" spans="3:21" x14ac:dyDescent="0.25">
      <c r="C23">
        <v>17</v>
      </c>
      <c r="D23" s="2" t="s">
        <v>182</v>
      </c>
      <c r="E23" s="2"/>
      <c r="F23" s="2" t="s">
        <v>201</v>
      </c>
      <c r="G23" s="2" t="s">
        <v>342</v>
      </c>
      <c r="H23" t="b">
        <v>0</v>
      </c>
      <c r="I23" s="2" t="s">
        <v>182</v>
      </c>
      <c r="J23" s="2"/>
      <c r="K23" s="2"/>
      <c r="L23" t="b">
        <v>1</v>
      </c>
      <c r="M23" t="s">
        <v>544</v>
      </c>
      <c r="N23" s="3">
        <v>43275.680828888886</v>
      </c>
      <c r="O23" s="3">
        <v>43110.763948414351</v>
      </c>
      <c r="P23" s="2"/>
      <c r="Q23" s="2"/>
      <c r="R23" s="2" t="s">
        <v>538</v>
      </c>
      <c r="S23" s="2" t="s">
        <v>294</v>
      </c>
      <c r="T23" t="s">
        <v>381</v>
      </c>
      <c r="U23" t="s">
        <v>307</v>
      </c>
    </row>
    <row r="24" spans="3:21" x14ac:dyDescent="0.25">
      <c r="C24">
        <v>18</v>
      </c>
      <c r="D24" s="2" t="s">
        <v>181</v>
      </c>
      <c r="E24" s="2"/>
      <c r="F24" s="2" t="s">
        <v>201</v>
      </c>
      <c r="G24" s="2"/>
      <c r="H24" t="b">
        <v>0</v>
      </c>
      <c r="I24" s="2" t="s">
        <v>181</v>
      </c>
      <c r="J24" s="2"/>
      <c r="K24" s="2"/>
      <c r="L24" t="b">
        <v>1</v>
      </c>
      <c r="M24" t="s">
        <v>544</v>
      </c>
      <c r="N24" s="3">
        <v>43110.763948414351</v>
      </c>
      <c r="O24" s="3">
        <v>43110.763948414351</v>
      </c>
      <c r="P24" s="2"/>
      <c r="Q24" s="2"/>
      <c r="R24" s="2" t="s">
        <v>538</v>
      </c>
      <c r="S24" s="2" t="s">
        <v>294</v>
      </c>
      <c r="T24" t="s">
        <v>381</v>
      </c>
      <c r="U24" t="s">
        <v>307</v>
      </c>
    </row>
    <row r="25" spans="3:21" x14ac:dyDescent="0.25">
      <c r="C25">
        <v>19</v>
      </c>
      <c r="D25" s="2" t="s">
        <v>167</v>
      </c>
      <c r="E25" s="2"/>
      <c r="F25" s="2" t="s">
        <v>201</v>
      </c>
      <c r="G25" s="2"/>
      <c r="H25" t="b">
        <v>0</v>
      </c>
      <c r="I25" s="2" t="s">
        <v>167</v>
      </c>
      <c r="J25" s="2"/>
      <c r="K25" s="2" t="s">
        <v>551</v>
      </c>
      <c r="L25" t="b">
        <v>1</v>
      </c>
      <c r="M25" t="s">
        <v>544</v>
      </c>
      <c r="N25" s="3">
        <v>43110.763948414351</v>
      </c>
      <c r="O25" s="3">
        <v>43110.763948414351</v>
      </c>
      <c r="P25" s="2"/>
      <c r="Q25" s="2"/>
      <c r="R25" s="2" t="s">
        <v>538</v>
      </c>
      <c r="S25" s="2" t="s">
        <v>8</v>
      </c>
      <c r="T25" t="s">
        <v>381</v>
      </c>
      <c r="U25" t="s">
        <v>307</v>
      </c>
    </row>
    <row r="26" spans="3:21" x14ac:dyDescent="0.25">
      <c r="C26">
        <v>20</v>
      </c>
      <c r="D26" s="2" t="s">
        <v>171</v>
      </c>
      <c r="E26" s="2"/>
      <c r="F26" s="2" t="s">
        <v>201</v>
      </c>
      <c r="G26" s="2"/>
      <c r="H26" t="b">
        <v>0</v>
      </c>
      <c r="I26" s="2" t="s">
        <v>171</v>
      </c>
      <c r="J26" s="2"/>
      <c r="K26" s="2"/>
      <c r="L26" t="b">
        <v>1</v>
      </c>
      <c r="M26" t="s">
        <v>544</v>
      </c>
      <c r="N26" s="3">
        <v>43110.763948414351</v>
      </c>
      <c r="O26" s="3">
        <v>43110.763948414351</v>
      </c>
      <c r="P26" s="2"/>
      <c r="Q26" s="2"/>
      <c r="R26" s="2" t="s">
        <v>538</v>
      </c>
      <c r="S26" s="2" t="s">
        <v>294</v>
      </c>
      <c r="T26" t="s">
        <v>381</v>
      </c>
      <c r="U26" t="s">
        <v>307</v>
      </c>
    </row>
    <row r="27" spans="3:21" x14ac:dyDescent="0.25">
      <c r="C27">
        <v>21</v>
      </c>
      <c r="D27" s="2" t="s">
        <v>170</v>
      </c>
      <c r="E27" s="2"/>
      <c r="F27" s="2" t="s">
        <v>201</v>
      </c>
      <c r="G27" s="2"/>
      <c r="H27" t="b">
        <v>0</v>
      </c>
      <c r="I27" s="2" t="s">
        <v>170</v>
      </c>
      <c r="J27" s="2"/>
      <c r="K27" s="2"/>
      <c r="L27" t="b">
        <v>1</v>
      </c>
      <c r="M27" t="s">
        <v>544</v>
      </c>
      <c r="N27" s="3">
        <v>43110.763948414351</v>
      </c>
      <c r="O27" s="3">
        <v>43110.763948414351</v>
      </c>
      <c r="P27" s="2"/>
      <c r="Q27" s="2"/>
      <c r="R27" s="2" t="s">
        <v>538</v>
      </c>
      <c r="S27" s="2" t="s">
        <v>294</v>
      </c>
      <c r="T27" t="s">
        <v>381</v>
      </c>
      <c r="U27" t="s">
        <v>307</v>
      </c>
    </row>
    <row r="28" spans="3:21" x14ac:dyDescent="0.25">
      <c r="C28">
        <v>22</v>
      </c>
      <c r="D28" s="2" t="s">
        <v>164</v>
      </c>
      <c r="E28" s="2"/>
      <c r="F28" s="2" t="s">
        <v>201</v>
      </c>
      <c r="G28" s="2"/>
      <c r="H28" t="b">
        <v>0</v>
      </c>
      <c r="I28" s="2" t="s">
        <v>164</v>
      </c>
      <c r="J28" s="2"/>
      <c r="K28" s="2" t="s">
        <v>551</v>
      </c>
      <c r="L28" t="b">
        <v>1</v>
      </c>
      <c r="M28" t="s">
        <v>544</v>
      </c>
      <c r="N28" s="3">
        <v>43110.763948414351</v>
      </c>
      <c r="O28" s="3">
        <v>43110.763948414351</v>
      </c>
      <c r="P28" s="2"/>
      <c r="Q28" s="2"/>
      <c r="R28" s="2" t="s">
        <v>538</v>
      </c>
      <c r="S28" s="2" t="s">
        <v>8</v>
      </c>
      <c r="T28" t="s">
        <v>381</v>
      </c>
      <c r="U28" t="s">
        <v>307</v>
      </c>
    </row>
    <row r="29" spans="3:21" x14ac:dyDescent="0.25">
      <c r="C29">
        <v>23</v>
      </c>
      <c r="D29" s="2" t="s">
        <v>191</v>
      </c>
      <c r="E29" s="2"/>
      <c r="F29" s="2" t="s">
        <v>201</v>
      </c>
      <c r="G29" s="2" t="s">
        <v>341</v>
      </c>
      <c r="H29" t="b">
        <v>0</v>
      </c>
      <c r="I29" s="2" t="s">
        <v>191</v>
      </c>
      <c r="J29" s="2"/>
      <c r="K29" s="2"/>
      <c r="L29" t="b">
        <v>1</v>
      </c>
      <c r="M29" t="s">
        <v>544</v>
      </c>
      <c r="N29" s="3">
        <v>43275.680828888886</v>
      </c>
      <c r="O29" s="3">
        <v>43110.763948414351</v>
      </c>
      <c r="P29" s="2"/>
      <c r="Q29" s="2"/>
      <c r="R29" s="2" t="s">
        <v>538</v>
      </c>
      <c r="S29" s="2" t="s">
        <v>294</v>
      </c>
      <c r="T29" t="s">
        <v>381</v>
      </c>
      <c r="U29" t="s">
        <v>307</v>
      </c>
    </row>
    <row r="30" spans="3:21" x14ac:dyDescent="0.25">
      <c r="C30">
        <v>24</v>
      </c>
      <c r="D30" s="2" t="s">
        <v>173</v>
      </c>
      <c r="E30" s="2"/>
      <c r="F30" s="2" t="s">
        <v>201</v>
      </c>
      <c r="G30" s="2"/>
      <c r="H30" t="b">
        <v>0</v>
      </c>
      <c r="I30" s="2" t="s">
        <v>173</v>
      </c>
      <c r="J30" s="2"/>
      <c r="K30" s="2"/>
      <c r="L30" t="b">
        <v>1</v>
      </c>
      <c r="M30" t="s">
        <v>544</v>
      </c>
      <c r="N30" s="3">
        <v>43110.763948414351</v>
      </c>
      <c r="O30" s="3">
        <v>43110.763948414351</v>
      </c>
      <c r="P30" s="2"/>
      <c r="Q30" s="2"/>
      <c r="R30" s="2" t="s">
        <v>538</v>
      </c>
      <c r="S30" s="2" t="s">
        <v>294</v>
      </c>
      <c r="T30" t="s">
        <v>381</v>
      </c>
      <c r="U30" t="s">
        <v>307</v>
      </c>
    </row>
    <row r="31" spans="3:21" x14ac:dyDescent="0.25">
      <c r="C31">
        <v>25</v>
      </c>
      <c r="D31" s="2" t="s">
        <v>163</v>
      </c>
      <c r="E31" s="2"/>
      <c r="F31" s="2" t="s">
        <v>201</v>
      </c>
      <c r="G31" s="2"/>
      <c r="H31" t="b">
        <v>0</v>
      </c>
      <c r="I31" s="2" t="s">
        <v>163</v>
      </c>
      <c r="J31" s="2"/>
      <c r="K31" s="2"/>
      <c r="L31" t="b">
        <v>1</v>
      </c>
      <c r="M31" t="s">
        <v>544</v>
      </c>
      <c r="N31" s="3">
        <v>43268.509063726851</v>
      </c>
      <c r="O31" s="3">
        <v>43110.763948414351</v>
      </c>
      <c r="P31" s="2"/>
      <c r="Q31" s="2" t="s">
        <v>190</v>
      </c>
      <c r="R31" s="2" t="s">
        <v>538</v>
      </c>
      <c r="S31" s="2" t="s">
        <v>294</v>
      </c>
      <c r="T31" t="s">
        <v>381</v>
      </c>
      <c r="U31" t="s">
        <v>307</v>
      </c>
    </row>
    <row r="32" spans="3:21" x14ac:dyDescent="0.25">
      <c r="C32">
        <v>26</v>
      </c>
      <c r="D32" s="2" t="s">
        <v>190</v>
      </c>
      <c r="E32" s="2"/>
      <c r="F32" s="2" t="s">
        <v>201</v>
      </c>
      <c r="G32" s="2"/>
      <c r="H32" t="b">
        <v>1</v>
      </c>
      <c r="I32" s="2" t="s">
        <v>190</v>
      </c>
      <c r="J32" s="2"/>
      <c r="K32" s="2"/>
      <c r="L32" t="b">
        <v>1</v>
      </c>
      <c r="M32" t="s">
        <v>544</v>
      </c>
      <c r="N32" s="3">
        <v>43110.763948414351</v>
      </c>
      <c r="O32" s="3">
        <v>43110.763948414351</v>
      </c>
      <c r="P32" s="2"/>
      <c r="Q32" s="2"/>
      <c r="R32" s="2" t="s">
        <v>538</v>
      </c>
      <c r="S32" s="2" t="s">
        <v>295</v>
      </c>
      <c r="T32" t="s">
        <v>381</v>
      </c>
      <c r="U32" t="s">
        <v>307</v>
      </c>
    </row>
    <row r="33" spans="3:21" x14ac:dyDescent="0.25">
      <c r="C33">
        <v>27</v>
      </c>
      <c r="D33" s="2" t="s">
        <v>174</v>
      </c>
      <c r="E33" s="2"/>
      <c r="F33" s="2" t="s">
        <v>201</v>
      </c>
      <c r="G33" s="2"/>
      <c r="H33" t="b">
        <v>0</v>
      </c>
      <c r="I33" s="2" t="s">
        <v>174</v>
      </c>
      <c r="J33" s="2"/>
      <c r="K33" s="2"/>
      <c r="L33" t="b">
        <v>1</v>
      </c>
      <c r="M33" t="s">
        <v>544</v>
      </c>
      <c r="N33" s="3">
        <v>43110.763948414351</v>
      </c>
      <c r="O33" s="3">
        <v>43110.763948414351</v>
      </c>
      <c r="P33" s="2"/>
      <c r="Q33" s="2"/>
      <c r="R33" s="2" t="s">
        <v>538</v>
      </c>
      <c r="S33" s="2" t="s">
        <v>294</v>
      </c>
      <c r="T33" t="s">
        <v>381</v>
      </c>
      <c r="U33" t="s">
        <v>307</v>
      </c>
    </row>
    <row r="34" spans="3:21" x14ac:dyDescent="0.25">
      <c r="C34">
        <v>28</v>
      </c>
      <c r="D34" s="2" t="s">
        <v>33</v>
      </c>
      <c r="E34" s="2" t="s">
        <v>552</v>
      </c>
      <c r="F34" s="2" t="s">
        <v>201</v>
      </c>
      <c r="G34" s="2"/>
      <c r="H34" t="b">
        <v>1</v>
      </c>
      <c r="I34" s="2" t="s">
        <v>33</v>
      </c>
      <c r="J34" s="2"/>
      <c r="K34" s="2"/>
      <c r="L34" t="b">
        <v>1</v>
      </c>
      <c r="M34" t="s">
        <v>383</v>
      </c>
      <c r="N34" s="3">
        <v>43276.867644328704</v>
      </c>
      <c r="O34" s="3">
        <v>43110.763948414351</v>
      </c>
      <c r="P34" s="2"/>
      <c r="Q34" s="2"/>
      <c r="R34" s="2" t="s">
        <v>538</v>
      </c>
      <c r="S34" s="2" t="s">
        <v>295</v>
      </c>
      <c r="T34" t="s">
        <v>381</v>
      </c>
      <c r="U34" t="s">
        <v>307</v>
      </c>
    </row>
    <row r="35" spans="3:21" x14ac:dyDescent="0.25">
      <c r="C35">
        <v>29</v>
      </c>
      <c r="D35" s="2" t="s">
        <v>176</v>
      </c>
      <c r="E35" s="2"/>
      <c r="F35" s="2" t="s">
        <v>201</v>
      </c>
      <c r="G35" s="2"/>
      <c r="H35" t="b">
        <v>0</v>
      </c>
      <c r="I35" s="2" t="s">
        <v>176</v>
      </c>
      <c r="J35" s="2"/>
      <c r="K35" s="2"/>
      <c r="L35" t="b">
        <v>1</v>
      </c>
      <c r="M35" t="s">
        <v>544</v>
      </c>
      <c r="N35" s="3">
        <v>43110.763948414351</v>
      </c>
      <c r="O35" s="3">
        <v>43110.763948414351</v>
      </c>
      <c r="P35" s="2"/>
      <c r="Q35" s="2"/>
      <c r="R35" s="2" t="s">
        <v>538</v>
      </c>
      <c r="S35" s="2" t="s">
        <v>294</v>
      </c>
      <c r="T35" t="s">
        <v>381</v>
      </c>
      <c r="U35" t="s">
        <v>307</v>
      </c>
    </row>
    <row r="36" spans="3:21" x14ac:dyDescent="0.25">
      <c r="C36">
        <v>30</v>
      </c>
      <c r="D36" s="2" t="s">
        <v>162</v>
      </c>
      <c r="E36" s="2" t="s">
        <v>553</v>
      </c>
      <c r="F36" s="2" t="s">
        <v>201</v>
      </c>
      <c r="G36" s="2"/>
      <c r="H36" t="b">
        <v>0</v>
      </c>
      <c r="I36" s="2" t="s">
        <v>162</v>
      </c>
      <c r="J36" s="2"/>
      <c r="K36" s="2"/>
      <c r="L36" t="b">
        <v>1</v>
      </c>
      <c r="M36" t="s">
        <v>544</v>
      </c>
      <c r="N36" s="3">
        <v>43276.867644328704</v>
      </c>
      <c r="O36" s="3">
        <v>43110.763948414351</v>
      </c>
      <c r="P36" s="2"/>
      <c r="Q36" s="2"/>
      <c r="R36" s="2" t="s">
        <v>538</v>
      </c>
      <c r="S36" s="2" t="s">
        <v>294</v>
      </c>
      <c r="T36" t="s">
        <v>381</v>
      </c>
      <c r="U36" t="s">
        <v>307</v>
      </c>
    </row>
    <row r="37" spans="3:21" x14ac:dyDescent="0.25">
      <c r="C37">
        <v>31</v>
      </c>
      <c r="D37" s="2" t="s">
        <v>172</v>
      </c>
      <c r="E37" s="2"/>
      <c r="F37" s="2" t="s">
        <v>201</v>
      </c>
      <c r="G37" s="2"/>
      <c r="H37" t="b">
        <v>0</v>
      </c>
      <c r="I37" s="2" t="s">
        <v>172</v>
      </c>
      <c r="J37" s="2"/>
      <c r="K37" s="2"/>
      <c r="L37" t="b">
        <v>1</v>
      </c>
      <c r="M37" t="s">
        <v>544</v>
      </c>
      <c r="N37" s="3">
        <v>43110.763948414351</v>
      </c>
      <c r="O37" s="3">
        <v>43110.763948414351</v>
      </c>
      <c r="P37" s="2"/>
      <c r="Q37" s="2"/>
      <c r="R37" s="2" t="s">
        <v>538</v>
      </c>
      <c r="S37" s="2" t="s">
        <v>294</v>
      </c>
      <c r="T37" t="s">
        <v>381</v>
      </c>
      <c r="U37" t="s">
        <v>307</v>
      </c>
    </row>
    <row r="38" spans="3:21" x14ac:dyDescent="0.25">
      <c r="C38">
        <v>32</v>
      </c>
      <c r="D38" s="2" t="s">
        <v>178</v>
      </c>
      <c r="E38" s="2"/>
      <c r="F38" s="2" t="s">
        <v>201</v>
      </c>
      <c r="G38" s="2"/>
      <c r="H38" t="b">
        <v>0</v>
      </c>
      <c r="I38" s="2" t="s">
        <v>178</v>
      </c>
      <c r="J38" s="2"/>
      <c r="K38" s="2"/>
      <c r="L38" t="b">
        <v>1</v>
      </c>
      <c r="M38" t="s">
        <v>544</v>
      </c>
      <c r="N38" s="3">
        <v>43110.763948414351</v>
      </c>
      <c r="O38" s="3">
        <v>43110.763948414351</v>
      </c>
      <c r="P38" s="2"/>
      <c r="Q38" s="2"/>
      <c r="R38" s="2" t="s">
        <v>538</v>
      </c>
      <c r="S38" s="2" t="s">
        <v>294</v>
      </c>
      <c r="T38" t="s">
        <v>381</v>
      </c>
      <c r="U38" t="s">
        <v>307</v>
      </c>
    </row>
    <row r="39" spans="3:21" x14ac:dyDescent="0.25">
      <c r="C39">
        <v>33</v>
      </c>
      <c r="D39" s="2" t="s">
        <v>183</v>
      </c>
      <c r="E39" s="2"/>
      <c r="F39" s="2" t="s">
        <v>201</v>
      </c>
      <c r="G39" s="2" t="s">
        <v>343</v>
      </c>
      <c r="H39" t="b">
        <v>0</v>
      </c>
      <c r="I39" s="2" t="s">
        <v>183</v>
      </c>
      <c r="J39" s="2"/>
      <c r="K39" s="2"/>
      <c r="L39" t="b">
        <v>1</v>
      </c>
      <c r="M39" t="s">
        <v>544</v>
      </c>
      <c r="N39" s="3">
        <v>43275.680828888886</v>
      </c>
      <c r="O39" s="3">
        <v>43110.763948414351</v>
      </c>
      <c r="P39" s="2"/>
      <c r="Q39" s="2"/>
      <c r="R39" s="2" t="s">
        <v>538</v>
      </c>
      <c r="S39" s="2" t="s">
        <v>294</v>
      </c>
      <c r="T39" t="s">
        <v>381</v>
      </c>
      <c r="U39" t="s">
        <v>307</v>
      </c>
    </row>
    <row r="40" spans="3:21" x14ac:dyDescent="0.25">
      <c r="C40">
        <v>34</v>
      </c>
      <c r="D40" s="2" t="s">
        <v>187</v>
      </c>
      <c r="E40" s="2"/>
      <c r="F40" s="2" t="s">
        <v>201</v>
      </c>
      <c r="G40" s="2" t="s">
        <v>342</v>
      </c>
      <c r="H40" t="b">
        <v>0</v>
      </c>
      <c r="I40" s="2" t="s">
        <v>187</v>
      </c>
      <c r="J40" s="2"/>
      <c r="K40" s="2"/>
      <c r="L40" t="b">
        <v>1</v>
      </c>
      <c r="M40" t="s">
        <v>544</v>
      </c>
      <c r="N40" s="3">
        <v>43275.680828888886</v>
      </c>
      <c r="O40" s="3">
        <v>43110.763948414351</v>
      </c>
      <c r="P40" s="2"/>
      <c r="Q40" s="2"/>
      <c r="R40" s="2" t="s">
        <v>538</v>
      </c>
      <c r="S40" s="2" t="s">
        <v>294</v>
      </c>
      <c r="T40" t="s">
        <v>381</v>
      </c>
      <c r="U40" t="s">
        <v>307</v>
      </c>
    </row>
    <row r="41" spans="3:21" x14ac:dyDescent="0.25">
      <c r="C41">
        <v>35</v>
      </c>
      <c r="D41" s="2" t="s">
        <v>188</v>
      </c>
      <c r="E41" s="2"/>
      <c r="F41" s="2" t="s">
        <v>201</v>
      </c>
      <c r="G41" s="2"/>
      <c r="H41" t="b">
        <v>0</v>
      </c>
      <c r="I41" s="2" t="s">
        <v>188</v>
      </c>
      <c r="J41" s="2"/>
      <c r="K41" s="2"/>
      <c r="L41" t="b">
        <v>1</v>
      </c>
      <c r="M41" t="s">
        <v>544</v>
      </c>
      <c r="N41" s="3">
        <v>43110.763948414351</v>
      </c>
      <c r="O41" s="3">
        <v>43110.763948414351</v>
      </c>
      <c r="P41" s="2"/>
      <c r="Q41" s="2"/>
      <c r="R41" s="2" t="s">
        <v>538</v>
      </c>
      <c r="S41" s="2" t="s">
        <v>294</v>
      </c>
      <c r="T41" t="s">
        <v>381</v>
      </c>
      <c r="U41" t="s">
        <v>307</v>
      </c>
    </row>
    <row r="42" spans="3:21" x14ac:dyDescent="0.25">
      <c r="C42">
        <v>36</v>
      </c>
      <c r="D42" s="2" t="s">
        <v>189</v>
      </c>
      <c r="E42" s="2"/>
      <c r="F42" s="2" t="s">
        <v>201</v>
      </c>
      <c r="G42" s="2"/>
      <c r="H42" t="b">
        <v>0</v>
      </c>
      <c r="I42" s="2" t="s">
        <v>189</v>
      </c>
      <c r="J42" s="2"/>
      <c r="K42" s="2"/>
      <c r="L42" t="b">
        <v>1</v>
      </c>
      <c r="M42" t="s">
        <v>544</v>
      </c>
      <c r="N42" s="3">
        <v>43110.763948414351</v>
      </c>
      <c r="O42" s="3">
        <v>43110.763948414351</v>
      </c>
      <c r="P42" s="2"/>
      <c r="Q42" s="2"/>
      <c r="R42" s="2" t="s">
        <v>538</v>
      </c>
      <c r="S42" s="2" t="s">
        <v>294</v>
      </c>
      <c r="T42" t="s">
        <v>381</v>
      </c>
      <c r="U42" t="s">
        <v>307</v>
      </c>
    </row>
    <row r="43" spans="3:21" x14ac:dyDescent="0.25">
      <c r="C43">
        <v>37</v>
      </c>
      <c r="D43" s="2" t="s">
        <v>184</v>
      </c>
      <c r="E43" s="2"/>
      <c r="F43" s="2" t="s">
        <v>201</v>
      </c>
      <c r="G43" s="2" t="s">
        <v>344</v>
      </c>
      <c r="H43" t="b">
        <v>0</v>
      </c>
      <c r="I43" s="2" t="s">
        <v>184</v>
      </c>
      <c r="J43" s="2"/>
      <c r="K43" s="2"/>
      <c r="L43" t="b">
        <v>1</v>
      </c>
      <c r="M43" t="s">
        <v>544</v>
      </c>
      <c r="N43" s="3">
        <v>43275.680828888886</v>
      </c>
      <c r="O43" s="3">
        <v>43110.763948414351</v>
      </c>
      <c r="P43" s="2"/>
      <c r="Q43" s="2"/>
      <c r="R43" s="2" t="s">
        <v>538</v>
      </c>
      <c r="S43" s="2" t="s">
        <v>294</v>
      </c>
      <c r="T43" t="s">
        <v>381</v>
      </c>
      <c r="U43" t="s">
        <v>307</v>
      </c>
    </row>
    <row r="44" spans="3:21" x14ac:dyDescent="0.25">
      <c r="C44">
        <v>38</v>
      </c>
      <c r="D44" s="2" t="s">
        <v>185</v>
      </c>
      <c r="E44" s="2"/>
      <c r="F44" s="2" t="s">
        <v>201</v>
      </c>
      <c r="G44" s="2" t="s">
        <v>344</v>
      </c>
      <c r="H44" t="b">
        <v>0</v>
      </c>
      <c r="I44" s="2" t="s">
        <v>185</v>
      </c>
      <c r="J44" s="2"/>
      <c r="K44" s="2"/>
      <c r="L44" t="b">
        <v>1</v>
      </c>
      <c r="M44" t="s">
        <v>544</v>
      </c>
      <c r="N44" s="3">
        <v>43275.680828888886</v>
      </c>
      <c r="O44" s="3">
        <v>43110.763948414351</v>
      </c>
      <c r="P44" s="2"/>
      <c r="Q44" s="2"/>
      <c r="R44" s="2" t="s">
        <v>538</v>
      </c>
      <c r="S44" s="2" t="s">
        <v>294</v>
      </c>
      <c r="T44" t="s">
        <v>381</v>
      </c>
      <c r="U44" t="s">
        <v>307</v>
      </c>
    </row>
    <row r="45" spans="3:21" x14ac:dyDescent="0.25">
      <c r="C45">
        <v>39</v>
      </c>
      <c r="D45" s="2" t="s">
        <v>166</v>
      </c>
      <c r="E45" s="2"/>
      <c r="F45" s="2" t="s">
        <v>201</v>
      </c>
      <c r="G45" s="2" t="s">
        <v>341</v>
      </c>
      <c r="H45" t="b">
        <v>0</v>
      </c>
      <c r="I45" s="2" t="s">
        <v>166</v>
      </c>
      <c r="J45" s="2"/>
      <c r="K45" s="2"/>
      <c r="L45" t="b">
        <v>1</v>
      </c>
      <c r="M45" t="s">
        <v>544</v>
      </c>
      <c r="N45" s="3">
        <v>43275.680828888886</v>
      </c>
      <c r="O45" s="3">
        <v>43110.763948414351</v>
      </c>
      <c r="P45" s="2"/>
      <c r="Q45" s="2"/>
      <c r="R45" s="2" t="s">
        <v>538</v>
      </c>
      <c r="S45" s="2" t="s">
        <v>294</v>
      </c>
      <c r="T45" t="s">
        <v>381</v>
      </c>
      <c r="U45" t="s">
        <v>307</v>
      </c>
    </row>
    <row r="46" spans="3:21" x14ac:dyDescent="0.25">
      <c r="C46">
        <v>40</v>
      </c>
      <c r="D46" s="2" t="s">
        <v>165</v>
      </c>
      <c r="E46" s="2"/>
      <c r="F46" s="2" t="s">
        <v>201</v>
      </c>
      <c r="G46" s="2"/>
      <c r="H46" t="b">
        <v>0</v>
      </c>
      <c r="I46" s="2" t="s">
        <v>165</v>
      </c>
      <c r="J46" s="2"/>
      <c r="K46" s="2"/>
      <c r="L46" t="b">
        <v>1</v>
      </c>
      <c r="M46" t="s">
        <v>544</v>
      </c>
      <c r="N46" s="3">
        <v>43110.763948414351</v>
      </c>
      <c r="O46" s="3">
        <v>43110.763948414351</v>
      </c>
      <c r="P46" s="2"/>
      <c r="Q46" s="2"/>
      <c r="R46" s="2" t="s">
        <v>538</v>
      </c>
      <c r="S46" s="2" t="s">
        <v>294</v>
      </c>
      <c r="T46" t="s">
        <v>381</v>
      </c>
      <c r="U46" t="s">
        <v>307</v>
      </c>
    </row>
    <row r="47" spans="3:21" x14ac:dyDescent="0.25">
      <c r="C47">
        <v>41</v>
      </c>
      <c r="D47" s="2" t="s">
        <v>46</v>
      </c>
      <c r="E47" s="2"/>
      <c r="F47" s="2" t="s">
        <v>8</v>
      </c>
      <c r="G47" s="2"/>
      <c r="H47" t="b">
        <v>0</v>
      </c>
      <c r="I47" s="2" t="s">
        <v>46</v>
      </c>
      <c r="J47" s="2"/>
      <c r="K47" s="2"/>
      <c r="L47" t="b">
        <v>1</v>
      </c>
      <c r="M47" t="s">
        <v>544</v>
      </c>
      <c r="N47" s="3">
        <v>43110.763948414351</v>
      </c>
      <c r="O47" s="3">
        <v>43110.763948414351</v>
      </c>
      <c r="P47" s="2"/>
      <c r="Q47" s="2" t="s">
        <v>66</v>
      </c>
      <c r="R47" s="2" t="s">
        <v>539</v>
      </c>
      <c r="S47" s="2" t="s">
        <v>294</v>
      </c>
      <c r="T47" t="s">
        <v>381</v>
      </c>
      <c r="U47" t="s">
        <v>307</v>
      </c>
    </row>
    <row r="48" spans="3:21" x14ac:dyDescent="0.25">
      <c r="C48">
        <v>42</v>
      </c>
      <c r="D48" s="2" t="s">
        <v>87</v>
      </c>
      <c r="E48" s="2"/>
      <c r="F48" s="2" t="s">
        <v>8</v>
      </c>
      <c r="G48" s="2"/>
      <c r="H48" t="b">
        <v>0</v>
      </c>
      <c r="I48" s="2" t="s">
        <v>87</v>
      </c>
      <c r="J48" s="2"/>
      <c r="K48" s="2" t="s">
        <v>551</v>
      </c>
      <c r="L48" t="b">
        <v>1</v>
      </c>
      <c r="M48" t="s">
        <v>544</v>
      </c>
      <c r="N48" s="3">
        <v>43110.763948414351</v>
      </c>
      <c r="O48" s="3">
        <v>43110.763948414351</v>
      </c>
      <c r="P48" s="2"/>
      <c r="Q48" s="2"/>
      <c r="R48" s="2" t="s">
        <v>539</v>
      </c>
      <c r="S48" s="2" t="s">
        <v>8</v>
      </c>
      <c r="T48" t="s">
        <v>381</v>
      </c>
      <c r="U48" t="s">
        <v>307</v>
      </c>
    </row>
    <row r="49" spans="3:21" x14ac:dyDescent="0.25">
      <c r="C49">
        <v>43</v>
      </c>
      <c r="D49" s="2" t="s">
        <v>66</v>
      </c>
      <c r="E49" s="2"/>
      <c r="F49" s="2" t="s">
        <v>8</v>
      </c>
      <c r="G49" s="2"/>
      <c r="H49" t="b">
        <v>1</v>
      </c>
      <c r="I49" s="2" t="s">
        <v>66</v>
      </c>
      <c r="J49" s="2"/>
      <c r="K49" s="2"/>
      <c r="L49" t="b">
        <v>1</v>
      </c>
      <c r="M49" t="s">
        <v>383</v>
      </c>
      <c r="N49" s="3">
        <v>43276.07324247685</v>
      </c>
      <c r="O49" s="3">
        <v>43110.763948414351</v>
      </c>
      <c r="P49" s="2"/>
      <c r="Q49" s="2"/>
      <c r="R49" s="2" t="s">
        <v>539</v>
      </c>
      <c r="S49" s="2" t="s">
        <v>295</v>
      </c>
      <c r="T49" t="s">
        <v>381</v>
      </c>
      <c r="U49" t="s">
        <v>307</v>
      </c>
    </row>
    <row r="50" spans="3:21" x14ac:dyDescent="0.25">
      <c r="C50">
        <v>44</v>
      </c>
      <c r="D50" s="2" t="s">
        <v>13</v>
      </c>
      <c r="E50" s="2"/>
      <c r="F50" s="2" t="s">
        <v>8</v>
      </c>
      <c r="G50" s="2"/>
      <c r="H50" t="b">
        <v>0</v>
      </c>
      <c r="I50" s="2" t="s">
        <v>13</v>
      </c>
      <c r="J50" s="2"/>
      <c r="K50" s="2"/>
      <c r="L50" t="b">
        <v>1</v>
      </c>
      <c r="M50" t="s">
        <v>544</v>
      </c>
      <c r="N50" s="3">
        <v>43110.763948414351</v>
      </c>
      <c r="O50" s="3">
        <v>43110.763948414351</v>
      </c>
      <c r="P50" s="2"/>
      <c r="Q50" s="2"/>
      <c r="R50" s="2" t="s">
        <v>539</v>
      </c>
      <c r="S50" s="2" t="s">
        <v>294</v>
      </c>
      <c r="T50" t="s">
        <v>381</v>
      </c>
      <c r="U50" t="s">
        <v>307</v>
      </c>
    </row>
    <row r="51" spans="3:21" x14ac:dyDescent="0.25">
      <c r="C51">
        <v>45</v>
      </c>
      <c r="D51" s="2" t="s">
        <v>78</v>
      </c>
      <c r="E51" s="2"/>
      <c r="F51" s="2" t="s">
        <v>8</v>
      </c>
      <c r="G51" s="2"/>
      <c r="H51" t="b">
        <v>1</v>
      </c>
      <c r="I51" s="2" t="s">
        <v>78</v>
      </c>
      <c r="J51" s="2"/>
      <c r="K51" s="2"/>
      <c r="L51" t="b">
        <v>1</v>
      </c>
      <c r="M51" t="s">
        <v>544</v>
      </c>
      <c r="N51" s="3">
        <v>43110.763948414351</v>
      </c>
      <c r="O51" s="3">
        <v>43110.763948414351</v>
      </c>
      <c r="P51" s="2"/>
      <c r="Q51" s="2"/>
      <c r="R51" s="2" t="s">
        <v>539</v>
      </c>
      <c r="S51" s="2" t="s">
        <v>295</v>
      </c>
      <c r="T51" t="s">
        <v>381</v>
      </c>
      <c r="U51" t="s">
        <v>307</v>
      </c>
    </row>
    <row r="52" spans="3:21" x14ac:dyDescent="0.25">
      <c r="C52">
        <v>46</v>
      </c>
      <c r="D52" s="2" t="s">
        <v>77</v>
      </c>
      <c r="E52" s="2"/>
      <c r="F52" s="2" t="s">
        <v>8</v>
      </c>
      <c r="G52" s="2"/>
      <c r="H52" t="b">
        <v>0</v>
      </c>
      <c r="I52" s="2" t="s">
        <v>77</v>
      </c>
      <c r="J52" s="2"/>
      <c r="K52" s="2"/>
      <c r="L52" t="b">
        <v>1</v>
      </c>
      <c r="M52" t="s">
        <v>544</v>
      </c>
      <c r="N52" s="3">
        <v>43110.763948414351</v>
      </c>
      <c r="O52" s="3">
        <v>43110.763948414351</v>
      </c>
      <c r="P52" s="2"/>
      <c r="Q52" s="2"/>
      <c r="R52" s="2" t="s">
        <v>539</v>
      </c>
      <c r="S52" s="2" t="s">
        <v>294</v>
      </c>
      <c r="T52" t="s">
        <v>381</v>
      </c>
      <c r="U52" t="s">
        <v>307</v>
      </c>
    </row>
    <row r="53" spans="3:21" x14ac:dyDescent="0.25">
      <c r="C53">
        <v>47</v>
      </c>
      <c r="D53" s="2" t="s">
        <v>82</v>
      </c>
      <c r="E53" s="2"/>
      <c r="F53" s="2" t="s">
        <v>8</v>
      </c>
      <c r="G53" s="2"/>
      <c r="H53" t="b">
        <v>0</v>
      </c>
      <c r="I53" s="2" t="s">
        <v>82</v>
      </c>
      <c r="J53" s="2"/>
      <c r="K53" s="2" t="s">
        <v>551</v>
      </c>
      <c r="L53" t="b">
        <v>1</v>
      </c>
      <c r="M53" t="s">
        <v>544</v>
      </c>
      <c r="N53" s="3">
        <v>43110.763948414351</v>
      </c>
      <c r="O53" s="3">
        <v>43110.763948414351</v>
      </c>
      <c r="P53" s="2"/>
      <c r="Q53" s="2"/>
      <c r="R53" s="2" t="s">
        <v>539</v>
      </c>
      <c r="S53" s="2" t="s">
        <v>8</v>
      </c>
      <c r="T53" t="s">
        <v>381</v>
      </c>
      <c r="U53" t="s">
        <v>307</v>
      </c>
    </row>
    <row r="54" spans="3:21" x14ac:dyDescent="0.25">
      <c r="C54">
        <v>48</v>
      </c>
      <c r="D54" s="2" t="s">
        <v>71</v>
      </c>
      <c r="E54" s="2"/>
      <c r="F54" s="2" t="s">
        <v>8</v>
      </c>
      <c r="G54" s="2"/>
      <c r="H54" t="b">
        <v>1</v>
      </c>
      <c r="I54" s="2" t="s">
        <v>71</v>
      </c>
      <c r="J54" s="2"/>
      <c r="K54" s="2"/>
      <c r="L54" t="b">
        <v>1</v>
      </c>
      <c r="M54" t="s">
        <v>383</v>
      </c>
      <c r="N54" s="3">
        <v>43276.07324247685</v>
      </c>
      <c r="O54" s="3">
        <v>43110.763948414351</v>
      </c>
      <c r="P54" s="2"/>
      <c r="Q54" s="2"/>
      <c r="R54" s="2" t="s">
        <v>539</v>
      </c>
      <c r="S54" s="2" t="s">
        <v>295</v>
      </c>
      <c r="T54" t="s">
        <v>381</v>
      </c>
      <c r="U54" t="s">
        <v>307</v>
      </c>
    </row>
    <row r="55" spans="3:21" x14ac:dyDescent="0.25">
      <c r="C55">
        <v>49</v>
      </c>
      <c r="D55" s="2" t="s">
        <v>14</v>
      </c>
      <c r="E55" s="2"/>
      <c r="F55" s="2" t="s">
        <v>8</v>
      </c>
      <c r="G55" s="2"/>
      <c r="H55" t="b">
        <v>0</v>
      </c>
      <c r="I55" s="2" t="s">
        <v>14</v>
      </c>
      <c r="J55" s="2"/>
      <c r="K55" s="2"/>
      <c r="L55" t="b">
        <v>1</v>
      </c>
      <c r="M55" t="s">
        <v>544</v>
      </c>
      <c r="N55" s="3">
        <v>43110.763948414351</v>
      </c>
      <c r="O55" s="3">
        <v>43110.763948414351</v>
      </c>
      <c r="P55" s="2"/>
      <c r="Q55" s="2"/>
      <c r="R55" s="2" t="s">
        <v>539</v>
      </c>
      <c r="S55" s="2" t="s">
        <v>294</v>
      </c>
      <c r="T55" t="s">
        <v>381</v>
      </c>
      <c r="U55" t="s">
        <v>307</v>
      </c>
    </row>
    <row r="56" spans="3:21" x14ac:dyDescent="0.25">
      <c r="C56">
        <v>50</v>
      </c>
      <c r="D56" s="2" t="s">
        <v>81</v>
      </c>
      <c r="E56" s="2"/>
      <c r="F56" s="2" t="s">
        <v>8</v>
      </c>
      <c r="G56" s="2"/>
      <c r="H56" t="b">
        <v>1</v>
      </c>
      <c r="I56" s="2" t="s">
        <v>81</v>
      </c>
      <c r="J56" s="2"/>
      <c r="K56" s="2"/>
      <c r="L56" t="b">
        <v>1</v>
      </c>
      <c r="M56" t="s">
        <v>544</v>
      </c>
      <c r="N56" s="3">
        <v>43110.763948414351</v>
      </c>
      <c r="O56" s="3">
        <v>43110.763948414351</v>
      </c>
      <c r="P56" s="2"/>
      <c r="Q56" s="2"/>
      <c r="R56" s="2" t="s">
        <v>539</v>
      </c>
      <c r="S56" s="2" t="s">
        <v>295</v>
      </c>
      <c r="T56" t="s">
        <v>381</v>
      </c>
      <c r="U56" t="s">
        <v>307</v>
      </c>
    </row>
    <row r="57" spans="3:21" x14ac:dyDescent="0.25">
      <c r="C57">
        <v>51</v>
      </c>
      <c r="D57" s="2" t="s">
        <v>70</v>
      </c>
      <c r="E57" s="2"/>
      <c r="F57" s="2" t="s">
        <v>8</v>
      </c>
      <c r="G57" s="2"/>
      <c r="H57" t="b">
        <v>0</v>
      </c>
      <c r="I57" s="2" t="s">
        <v>70</v>
      </c>
      <c r="J57" s="2"/>
      <c r="K57" s="2"/>
      <c r="L57" t="b">
        <v>1</v>
      </c>
      <c r="M57" t="s">
        <v>544</v>
      </c>
      <c r="N57" s="3">
        <v>43110.763948414351</v>
      </c>
      <c r="O57" s="3">
        <v>43110.763948414351</v>
      </c>
      <c r="P57" s="2"/>
      <c r="Q57" s="2" t="s">
        <v>71</v>
      </c>
      <c r="R57" s="2" t="s">
        <v>539</v>
      </c>
      <c r="S57" s="2" t="s">
        <v>294</v>
      </c>
      <c r="T57" t="s">
        <v>381</v>
      </c>
      <c r="U57" t="s">
        <v>307</v>
      </c>
    </row>
    <row r="58" spans="3:21" x14ac:dyDescent="0.25">
      <c r="C58">
        <v>52</v>
      </c>
      <c r="D58" s="2" t="s">
        <v>11</v>
      </c>
      <c r="E58" s="2"/>
      <c r="F58" s="2" t="s">
        <v>8</v>
      </c>
      <c r="G58" s="2"/>
      <c r="H58" t="b">
        <v>0</v>
      </c>
      <c r="I58" s="2" t="s">
        <v>11</v>
      </c>
      <c r="J58" s="2"/>
      <c r="K58" s="2"/>
      <c r="L58" t="b">
        <v>1</v>
      </c>
      <c r="M58" t="s">
        <v>383</v>
      </c>
      <c r="N58" s="3">
        <v>43110.763948414351</v>
      </c>
      <c r="O58" s="3">
        <v>43110.763948414351</v>
      </c>
      <c r="P58" s="2"/>
      <c r="Q58" s="2"/>
      <c r="R58" s="2" t="s">
        <v>539</v>
      </c>
      <c r="S58" s="2" t="s">
        <v>295</v>
      </c>
      <c r="T58" t="s">
        <v>381</v>
      </c>
      <c r="U58" t="s">
        <v>550</v>
      </c>
    </row>
    <row r="59" spans="3:21" x14ac:dyDescent="0.25">
      <c r="C59">
        <v>53</v>
      </c>
      <c r="D59" s="2" t="s">
        <v>67</v>
      </c>
      <c r="E59" s="2"/>
      <c r="F59" s="2" t="s">
        <v>8</v>
      </c>
      <c r="G59" s="2"/>
      <c r="H59" t="b">
        <v>0</v>
      </c>
      <c r="I59" s="2" t="s">
        <v>67</v>
      </c>
      <c r="J59" s="2"/>
      <c r="K59" s="2"/>
      <c r="L59" t="b">
        <v>1</v>
      </c>
      <c r="M59" t="s">
        <v>544</v>
      </c>
      <c r="N59" s="3">
        <v>43189.769213113424</v>
      </c>
      <c r="O59" s="3">
        <v>43110.763948414351</v>
      </c>
      <c r="P59" s="2"/>
      <c r="Q59" s="2"/>
      <c r="R59" s="2" t="s">
        <v>539</v>
      </c>
      <c r="S59" s="2" t="s">
        <v>295</v>
      </c>
      <c r="T59" t="s">
        <v>381</v>
      </c>
      <c r="U59" t="s">
        <v>307</v>
      </c>
    </row>
    <row r="60" spans="3:21" x14ac:dyDescent="0.25">
      <c r="C60">
        <v>54</v>
      </c>
      <c r="D60" s="2" t="s">
        <v>73</v>
      </c>
      <c r="E60" s="2"/>
      <c r="F60" s="2" t="s">
        <v>8</v>
      </c>
      <c r="G60" s="2"/>
      <c r="H60" t="b">
        <v>0</v>
      </c>
      <c r="I60" s="2" t="s">
        <v>73</v>
      </c>
      <c r="J60" s="2"/>
      <c r="K60" s="2"/>
      <c r="L60" t="b">
        <v>1</v>
      </c>
      <c r="M60" t="s">
        <v>544</v>
      </c>
      <c r="N60" s="3">
        <v>43189.797956168979</v>
      </c>
      <c r="O60" s="3">
        <v>43110.763948414351</v>
      </c>
      <c r="P60" s="2"/>
      <c r="Q60" s="2"/>
      <c r="R60" s="2" t="s">
        <v>539</v>
      </c>
      <c r="S60" s="2" t="s">
        <v>295</v>
      </c>
      <c r="T60" t="s">
        <v>381</v>
      </c>
      <c r="U60" t="s">
        <v>307</v>
      </c>
    </row>
    <row r="61" spans="3:21" x14ac:dyDescent="0.25">
      <c r="C61">
        <v>55</v>
      </c>
      <c r="D61" s="2" t="s">
        <v>12</v>
      </c>
      <c r="E61" s="2"/>
      <c r="F61" s="2" t="s">
        <v>8</v>
      </c>
      <c r="G61" s="2"/>
      <c r="H61" t="b">
        <v>0</v>
      </c>
      <c r="I61" s="2" t="s">
        <v>12</v>
      </c>
      <c r="J61" s="2"/>
      <c r="K61" s="2"/>
      <c r="L61" t="b">
        <v>1</v>
      </c>
      <c r="M61" t="s">
        <v>544</v>
      </c>
      <c r="N61" s="3">
        <v>43110.763948414351</v>
      </c>
      <c r="O61" s="3">
        <v>43110.763948414351</v>
      </c>
      <c r="P61" s="2"/>
      <c r="Q61" s="2"/>
      <c r="R61" s="2" t="s">
        <v>539</v>
      </c>
      <c r="S61" s="2" t="s">
        <v>294</v>
      </c>
      <c r="T61" t="s">
        <v>381</v>
      </c>
      <c r="U61" t="s">
        <v>307</v>
      </c>
    </row>
    <row r="62" spans="3:21" x14ac:dyDescent="0.25">
      <c r="C62">
        <v>56</v>
      </c>
      <c r="D62" s="2" t="s">
        <v>72</v>
      </c>
      <c r="E62" s="2"/>
      <c r="F62" s="2" t="s">
        <v>8</v>
      </c>
      <c r="G62" s="2"/>
      <c r="H62" t="b">
        <v>1</v>
      </c>
      <c r="I62" s="2" t="s">
        <v>72</v>
      </c>
      <c r="J62" s="2"/>
      <c r="K62" s="2"/>
      <c r="L62" t="b">
        <v>1</v>
      </c>
      <c r="M62" t="s">
        <v>544</v>
      </c>
      <c r="N62" s="3">
        <v>43110.763948414351</v>
      </c>
      <c r="O62" s="3">
        <v>43110.763948414351</v>
      </c>
      <c r="P62" s="2"/>
      <c r="Q62" s="2"/>
      <c r="R62" s="2" t="s">
        <v>539</v>
      </c>
      <c r="S62" s="2" t="s">
        <v>295</v>
      </c>
      <c r="T62" t="s">
        <v>381</v>
      </c>
      <c r="U62" t="s">
        <v>307</v>
      </c>
    </row>
    <row r="63" spans="3:21" x14ac:dyDescent="0.25">
      <c r="C63">
        <v>57</v>
      </c>
      <c r="D63" s="2" t="s">
        <v>47</v>
      </c>
      <c r="E63" s="2"/>
      <c r="F63" s="2" t="s">
        <v>8</v>
      </c>
      <c r="G63" s="2"/>
      <c r="H63" t="b">
        <v>0</v>
      </c>
      <c r="I63" s="2" t="s">
        <v>47</v>
      </c>
      <c r="J63" s="2"/>
      <c r="K63" s="2"/>
      <c r="L63" t="b">
        <v>1</v>
      </c>
      <c r="M63" t="s">
        <v>544</v>
      </c>
      <c r="N63" s="3">
        <v>43110.763948414351</v>
      </c>
      <c r="O63" s="3">
        <v>43110.763948414351</v>
      </c>
      <c r="P63" s="2"/>
      <c r="Q63" s="2" t="s">
        <v>67</v>
      </c>
      <c r="R63" s="2" t="s">
        <v>539</v>
      </c>
      <c r="S63" s="2" t="s">
        <v>294</v>
      </c>
      <c r="T63" t="s">
        <v>381</v>
      </c>
      <c r="U63" t="s">
        <v>307</v>
      </c>
    </row>
    <row r="64" spans="3:21" x14ac:dyDescent="0.25">
      <c r="C64">
        <v>58</v>
      </c>
      <c r="D64" s="2" t="s">
        <v>48</v>
      </c>
      <c r="E64" s="2"/>
      <c r="F64" s="2" t="s">
        <v>8</v>
      </c>
      <c r="G64" s="2"/>
      <c r="H64" t="b">
        <v>0</v>
      </c>
      <c r="I64" s="2" t="s">
        <v>48</v>
      </c>
      <c r="J64" s="2"/>
      <c r="K64" s="2"/>
      <c r="L64" t="b">
        <v>1</v>
      </c>
      <c r="M64" t="s">
        <v>544</v>
      </c>
      <c r="N64" s="3">
        <v>43110.763948414351</v>
      </c>
      <c r="O64" s="3">
        <v>43110.763948414351</v>
      </c>
      <c r="P64" s="2"/>
      <c r="Q64" s="2" t="s">
        <v>73</v>
      </c>
      <c r="R64" s="2" t="s">
        <v>539</v>
      </c>
      <c r="S64" s="2" t="s">
        <v>294</v>
      </c>
      <c r="T64" t="s">
        <v>381</v>
      </c>
      <c r="U64" t="s">
        <v>307</v>
      </c>
    </row>
    <row r="65" spans="3:21" x14ac:dyDescent="0.25">
      <c r="C65">
        <v>59</v>
      </c>
      <c r="D65" s="2" t="s">
        <v>49</v>
      </c>
      <c r="E65" s="2"/>
      <c r="F65" s="2" t="s">
        <v>8</v>
      </c>
      <c r="G65" s="2"/>
      <c r="H65" t="b">
        <v>0</v>
      </c>
      <c r="I65" s="2" t="s">
        <v>49</v>
      </c>
      <c r="J65" s="2"/>
      <c r="K65" s="2"/>
      <c r="L65" t="b">
        <v>1</v>
      </c>
      <c r="M65" t="s">
        <v>544</v>
      </c>
      <c r="N65" s="3">
        <v>43110.763948414351</v>
      </c>
      <c r="O65" s="3">
        <v>43110.763948414351</v>
      </c>
      <c r="P65" s="2"/>
      <c r="Q65" s="2"/>
      <c r="R65" s="2" t="s">
        <v>539</v>
      </c>
      <c r="S65" s="2" t="s">
        <v>294</v>
      </c>
      <c r="T65" t="s">
        <v>381</v>
      </c>
      <c r="U65" t="s">
        <v>307</v>
      </c>
    </row>
    <row r="66" spans="3:21" x14ac:dyDescent="0.25">
      <c r="C66">
        <v>60</v>
      </c>
      <c r="D66" s="2" t="s">
        <v>85</v>
      </c>
      <c r="E66" s="2"/>
      <c r="F66" s="2" t="s">
        <v>8</v>
      </c>
      <c r="G66" s="2"/>
      <c r="H66" t="b">
        <v>0</v>
      </c>
      <c r="I66" s="2" t="s">
        <v>85</v>
      </c>
      <c r="J66" s="2"/>
      <c r="K66" s="2"/>
      <c r="L66" t="b">
        <v>1</v>
      </c>
      <c r="M66" t="s">
        <v>544</v>
      </c>
      <c r="N66" s="3">
        <v>43110.763948414351</v>
      </c>
      <c r="O66" s="3">
        <v>43110.763948414351</v>
      </c>
      <c r="P66" s="2"/>
      <c r="Q66" s="2"/>
      <c r="R66" s="2" t="s">
        <v>539</v>
      </c>
      <c r="S66" s="2" t="s">
        <v>294</v>
      </c>
      <c r="T66" t="s">
        <v>381</v>
      </c>
      <c r="U66" t="s">
        <v>307</v>
      </c>
    </row>
    <row r="67" spans="3:21" x14ac:dyDescent="0.25">
      <c r="C67">
        <v>61</v>
      </c>
      <c r="D67" s="2" t="s">
        <v>8</v>
      </c>
      <c r="E67" s="2"/>
      <c r="F67" s="2" t="s">
        <v>8</v>
      </c>
      <c r="G67" s="2"/>
      <c r="H67" t="b">
        <v>0</v>
      </c>
      <c r="I67" s="2" t="s">
        <v>8</v>
      </c>
      <c r="J67" s="2"/>
      <c r="K67" s="2" t="s">
        <v>551</v>
      </c>
      <c r="L67" t="b">
        <v>1</v>
      </c>
      <c r="M67" t="s">
        <v>544</v>
      </c>
      <c r="N67" s="3">
        <v>43110.763948414351</v>
      </c>
      <c r="O67" s="3">
        <v>43110.763948414351</v>
      </c>
      <c r="P67" s="2"/>
      <c r="Q67" s="2"/>
      <c r="R67" s="2" t="s">
        <v>539</v>
      </c>
      <c r="S67" s="2" t="s">
        <v>8</v>
      </c>
      <c r="T67" t="s">
        <v>381</v>
      </c>
      <c r="U67" t="s">
        <v>307</v>
      </c>
    </row>
    <row r="68" spans="3:21" x14ac:dyDescent="0.25">
      <c r="C68">
        <v>62</v>
      </c>
      <c r="D68" s="2" t="s">
        <v>68</v>
      </c>
      <c r="E68" s="2"/>
      <c r="F68" s="2" t="s">
        <v>8</v>
      </c>
      <c r="G68" s="2"/>
      <c r="H68" t="b">
        <v>1</v>
      </c>
      <c r="I68" s="2" t="s">
        <v>68</v>
      </c>
      <c r="J68" s="2"/>
      <c r="K68" s="2"/>
      <c r="L68" t="b">
        <v>1</v>
      </c>
      <c r="M68" t="s">
        <v>544</v>
      </c>
      <c r="N68" s="3">
        <v>43110.763948414351</v>
      </c>
      <c r="O68" s="3">
        <v>43110.763948414351</v>
      </c>
      <c r="P68" s="2"/>
      <c r="Q68" s="2"/>
      <c r="R68" s="2" t="s">
        <v>539</v>
      </c>
      <c r="S68" s="2" t="s">
        <v>295</v>
      </c>
      <c r="T68" t="s">
        <v>381</v>
      </c>
      <c r="U68" t="s">
        <v>307</v>
      </c>
    </row>
    <row r="69" spans="3:21" x14ac:dyDescent="0.25">
      <c r="C69">
        <v>63</v>
      </c>
      <c r="D69" s="2" t="s">
        <v>69</v>
      </c>
      <c r="E69" s="2"/>
      <c r="F69" s="2" t="s">
        <v>8</v>
      </c>
      <c r="G69" s="2"/>
      <c r="H69" t="b">
        <v>0</v>
      </c>
      <c r="I69" s="2" t="s">
        <v>69</v>
      </c>
      <c r="J69" s="2"/>
      <c r="K69" s="2"/>
      <c r="L69" t="b">
        <v>1</v>
      </c>
      <c r="M69" t="s">
        <v>544</v>
      </c>
      <c r="N69" s="3">
        <v>43110.763948414351</v>
      </c>
      <c r="O69" s="3">
        <v>43110.763948414351</v>
      </c>
      <c r="P69" s="2"/>
      <c r="Q69" s="2"/>
      <c r="R69" s="2" t="s">
        <v>539</v>
      </c>
      <c r="S69" s="2" t="s">
        <v>295</v>
      </c>
      <c r="T69" t="s">
        <v>381</v>
      </c>
      <c r="U69" t="s">
        <v>307</v>
      </c>
    </row>
    <row r="70" spans="3:21" x14ac:dyDescent="0.25">
      <c r="C70">
        <v>64</v>
      </c>
      <c r="D70" s="2" t="s">
        <v>75</v>
      </c>
      <c r="E70" s="2"/>
      <c r="F70" s="2" t="s">
        <v>8</v>
      </c>
      <c r="G70" s="2"/>
      <c r="H70" t="b">
        <v>0</v>
      </c>
      <c r="I70" s="2" t="s">
        <v>75</v>
      </c>
      <c r="J70" s="2"/>
      <c r="K70" s="2"/>
      <c r="L70" t="b">
        <v>1</v>
      </c>
      <c r="M70" t="s">
        <v>544</v>
      </c>
      <c r="N70" s="3">
        <v>43110.763948414351</v>
      </c>
      <c r="O70" s="3">
        <v>43110.763948414351</v>
      </c>
      <c r="P70" s="2"/>
      <c r="Q70" s="2"/>
      <c r="R70" s="2" t="s">
        <v>539</v>
      </c>
      <c r="S70" s="2" t="s">
        <v>295</v>
      </c>
      <c r="T70" t="s">
        <v>381</v>
      </c>
      <c r="U70" t="s">
        <v>307</v>
      </c>
    </row>
    <row r="71" spans="3:21" x14ac:dyDescent="0.25">
      <c r="C71">
        <v>65</v>
      </c>
      <c r="D71" s="2" t="s">
        <v>76</v>
      </c>
      <c r="E71" s="2"/>
      <c r="F71" s="2" t="s">
        <v>8</v>
      </c>
      <c r="G71" s="2"/>
      <c r="H71" t="b">
        <v>0</v>
      </c>
      <c r="I71" s="2" t="s">
        <v>76</v>
      </c>
      <c r="J71" s="2"/>
      <c r="K71" s="2"/>
      <c r="L71" t="b">
        <v>1</v>
      </c>
      <c r="M71" t="s">
        <v>544</v>
      </c>
      <c r="N71" s="3">
        <v>43110.763948414351</v>
      </c>
      <c r="O71" s="3">
        <v>43110.763948414351</v>
      </c>
      <c r="P71" s="2"/>
      <c r="Q71" s="2"/>
      <c r="R71" s="2" t="s">
        <v>539</v>
      </c>
      <c r="S71" s="2" t="s">
        <v>295</v>
      </c>
      <c r="T71" t="s">
        <v>381</v>
      </c>
      <c r="U71" t="s">
        <v>307</v>
      </c>
    </row>
    <row r="72" spans="3:21" x14ac:dyDescent="0.25">
      <c r="C72">
        <v>66</v>
      </c>
      <c r="D72" s="2" t="s">
        <v>62</v>
      </c>
      <c r="E72" s="2"/>
      <c r="F72" s="2" t="s">
        <v>8</v>
      </c>
      <c r="G72" s="2"/>
      <c r="H72" t="b">
        <v>1</v>
      </c>
      <c r="I72" s="2" t="s">
        <v>62</v>
      </c>
      <c r="J72" s="2"/>
      <c r="K72" s="2" t="s">
        <v>551</v>
      </c>
      <c r="L72" t="b">
        <v>1</v>
      </c>
      <c r="M72" t="s">
        <v>544</v>
      </c>
      <c r="N72" s="3">
        <v>43110.763948414351</v>
      </c>
      <c r="O72" s="3">
        <v>43110.763948414351</v>
      </c>
      <c r="P72" s="2"/>
      <c r="Q72" s="2"/>
      <c r="R72" s="2" t="s">
        <v>539</v>
      </c>
      <c r="S72" s="2" t="s">
        <v>8</v>
      </c>
      <c r="T72" t="s">
        <v>381</v>
      </c>
      <c r="U72" t="s">
        <v>307</v>
      </c>
    </row>
    <row r="73" spans="3:21" x14ac:dyDescent="0.25">
      <c r="C73">
        <v>67</v>
      </c>
      <c r="D73" s="2" t="s">
        <v>51</v>
      </c>
      <c r="E73" s="2"/>
      <c r="F73" s="2" t="s">
        <v>8</v>
      </c>
      <c r="G73" s="2"/>
      <c r="H73" t="b">
        <v>1</v>
      </c>
      <c r="I73" s="2" t="s">
        <v>51</v>
      </c>
      <c r="J73" s="2"/>
      <c r="K73" s="2"/>
      <c r="L73" t="b">
        <v>1</v>
      </c>
      <c r="M73" t="s">
        <v>544</v>
      </c>
      <c r="N73" s="3">
        <v>43110.763948414351</v>
      </c>
      <c r="O73" s="3">
        <v>43110.763948414351</v>
      </c>
      <c r="P73" s="2"/>
      <c r="Q73" s="2"/>
      <c r="R73" s="2" t="s">
        <v>539</v>
      </c>
      <c r="S73" s="2" t="s">
        <v>295</v>
      </c>
      <c r="T73" t="s">
        <v>381</v>
      </c>
      <c r="U73" t="s">
        <v>307</v>
      </c>
    </row>
    <row r="74" spans="3:21" x14ac:dyDescent="0.25">
      <c r="C74">
        <v>68</v>
      </c>
      <c r="D74" s="2" t="s">
        <v>50</v>
      </c>
      <c r="E74" s="2"/>
      <c r="F74" s="2" t="s">
        <v>8</v>
      </c>
      <c r="G74" s="2"/>
      <c r="H74" t="b">
        <v>1</v>
      </c>
      <c r="I74" s="2" t="s">
        <v>50</v>
      </c>
      <c r="J74" s="2"/>
      <c r="K74" s="2"/>
      <c r="L74" t="b">
        <v>1</v>
      </c>
      <c r="M74" t="s">
        <v>544</v>
      </c>
      <c r="N74" s="3">
        <v>43110.763948414351</v>
      </c>
      <c r="O74" s="3">
        <v>43110.763948414351</v>
      </c>
      <c r="P74" s="2"/>
      <c r="Q74" s="2"/>
      <c r="R74" s="2" t="s">
        <v>539</v>
      </c>
      <c r="S74" s="2" t="s">
        <v>294</v>
      </c>
      <c r="T74" t="s">
        <v>381</v>
      </c>
      <c r="U74" t="s">
        <v>307</v>
      </c>
    </row>
    <row r="75" spans="3:21" x14ac:dyDescent="0.25">
      <c r="C75">
        <v>69</v>
      </c>
      <c r="D75" s="2" t="s">
        <v>63</v>
      </c>
      <c r="E75" s="2"/>
      <c r="F75" s="2" t="s">
        <v>8</v>
      </c>
      <c r="G75" s="2"/>
      <c r="H75" t="b">
        <v>1</v>
      </c>
      <c r="I75" s="2" t="s">
        <v>63</v>
      </c>
      <c r="J75" s="2"/>
      <c r="K75" s="2"/>
      <c r="L75" t="b">
        <v>1</v>
      </c>
      <c r="M75" t="s">
        <v>544</v>
      </c>
      <c r="N75" s="3">
        <v>43110.763948414351</v>
      </c>
      <c r="O75" s="3">
        <v>43110.763948414351</v>
      </c>
      <c r="P75" s="2"/>
      <c r="Q75" s="2"/>
      <c r="R75" s="2" t="s">
        <v>539</v>
      </c>
      <c r="S75" s="2" t="s">
        <v>295</v>
      </c>
      <c r="T75" t="s">
        <v>381</v>
      </c>
      <c r="U75" t="s">
        <v>307</v>
      </c>
    </row>
    <row r="76" spans="3:21" x14ac:dyDescent="0.25">
      <c r="C76">
        <v>70</v>
      </c>
      <c r="D76" s="2" t="s">
        <v>60</v>
      </c>
      <c r="E76" s="2"/>
      <c r="F76" s="2" t="s">
        <v>8</v>
      </c>
      <c r="G76" s="2"/>
      <c r="H76" t="b">
        <v>1</v>
      </c>
      <c r="I76" s="2" t="s">
        <v>60</v>
      </c>
      <c r="J76" s="2"/>
      <c r="K76" s="2"/>
      <c r="L76" t="b">
        <v>1</v>
      </c>
      <c r="M76" t="s">
        <v>544</v>
      </c>
      <c r="N76" s="3">
        <v>43110.763948414351</v>
      </c>
      <c r="O76" s="3">
        <v>43110.763948414351</v>
      </c>
      <c r="P76" s="2"/>
      <c r="Q76" s="2"/>
      <c r="R76" s="2" t="s">
        <v>539</v>
      </c>
      <c r="S76" s="2" t="s">
        <v>295</v>
      </c>
      <c r="T76" t="s">
        <v>381</v>
      </c>
      <c r="U76" t="s">
        <v>307</v>
      </c>
    </row>
    <row r="77" spans="3:21" x14ac:dyDescent="0.25">
      <c r="C77">
        <v>71</v>
      </c>
      <c r="D77" s="2" t="s">
        <v>64</v>
      </c>
      <c r="E77" s="2"/>
      <c r="F77" s="2" t="s">
        <v>8</v>
      </c>
      <c r="G77" s="2"/>
      <c r="H77" t="b">
        <v>1</v>
      </c>
      <c r="I77" s="2" t="s">
        <v>64</v>
      </c>
      <c r="J77" s="2"/>
      <c r="K77" s="2"/>
      <c r="L77" t="b">
        <v>1</v>
      </c>
      <c r="M77" t="s">
        <v>544</v>
      </c>
      <c r="N77" s="3">
        <v>43110.763948414351</v>
      </c>
      <c r="O77" s="3">
        <v>43110.763948414351</v>
      </c>
      <c r="P77" s="2"/>
      <c r="Q77" s="2"/>
      <c r="R77" s="2" t="s">
        <v>539</v>
      </c>
      <c r="S77" s="2" t="s">
        <v>295</v>
      </c>
      <c r="T77" t="s">
        <v>381</v>
      </c>
      <c r="U77" t="s">
        <v>307</v>
      </c>
    </row>
    <row r="78" spans="3:21" x14ac:dyDescent="0.25">
      <c r="C78">
        <v>72</v>
      </c>
      <c r="D78" s="2" t="s">
        <v>15</v>
      </c>
      <c r="E78" s="2"/>
      <c r="F78" s="2" t="s">
        <v>8</v>
      </c>
      <c r="G78" s="2"/>
      <c r="H78" t="b">
        <v>1</v>
      </c>
      <c r="I78" s="2" t="s">
        <v>15</v>
      </c>
      <c r="J78" s="2"/>
      <c r="K78" s="2"/>
      <c r="L78" t="b">
        <v>1</v>
      </c>
      <c r="M78" t="s">
        <v>544</v>
      </c>
      <c r="N78" s="3">
        <v>43110.763948414351</v>
      </c>
      <c r="O78" s="3">
        <v>43110.763948414351</v>
      </c>
      <c r="P78" s="2"/>
      <c r="Q78" s="2"/>
      <c r="R78" s="2" t="s">
        <v>539</v>
      </c>
      <c r="S78" s="2" t="s">
        <v>295</v>
      </c>
      <c r="T78" t="s">
        <v>381</v>
      </c>
      <c r="U78" t="s">
        <v>307</v>
      </c>
    </row>
    <row r="79" spans="3:21" x14ac:dyDescent="0.25">
      <c r="C79">
        <v>73</v>
      </c>
      <c r="D79" s="2" t="s">
        <v>58</v>
      </c>
      <c r="E79" s="2"/>
      <c r="F79" s="2" t="s">
        <v>8</v>
      </c>
      <c r="G79" s="2"/>
      <c r="H79" t="b">
        <v>1</v>
      </c>
      <c r="I79" s="2" t="s">
        <v>58</v>
      </c>
      <c r="J79" s="2"/>
      <c r="K79" s="2"/>
      <c r="L79" t="b">
        <v>1</v>
      </c>
      <c r="M79" t="s">
        <v>544</v>
      </c>
      <c r="N79" s="3">
        <v>43110.763948414351</v>
      </c>
      <c r="O79" s="3">
        <v>43110.763948414351</v>
      </c>
      <c r="P79" s="2"/>
      <c r="Q79" s="2"/>
      <c r="R79" s="2" t="s">
        <v>539</v>
      </c>
      <c r="S79" s="2" t="s">
        <v>294</v>
      </c>
      <c r="T79" t="s">
        <v>381</v>
      </c>
      <c r="U79" t="s">
        <v>307</v>
      </c>
    </row>
    <row r="80" spans="3:21" x14ac:dyDescent="0.25">
      <c r="C80">
        <v>74</v>
      </c>
      <c r="D80" s="2" t="s">
        <v>59</v>
      </c>
      <c r="E80" s="2"/>
      <c r="F80" s="2" t="s">
        <v>8</v>
      </c>
      <c r="G80" s="2"/>
      <c r="H80" t="b">
        <v>1</v>
      </c>
      <c r="I80" s="2" t="s">
        <v>59</v>
      </c>
      <c r="J80" s="2"/>
      <c r="K80" s="2"/>
      <c r="L80" t="b">
        <v>1</v>
      </c>
      <c r="M80" t="s">
        <v>544</v>
      </c>
      <c r="N80" s="3">
        <v>43110.763948414351</v>
      </c>
      <c r="O80" s="3">
        <v>43110.763948414351</v>
      </c>
      <c r="P80" s="2"/>
      <c r="Q80" s="2"/>
      <c r="R80" s="2" t="s">
        <v>539</v>
      </c>
      <c r="S80" s="2" t="s">
        <v>295</v>
      </c>
      <c r="T80" t="s">
        <v>381</v>
      </c>
      <c r="U80" t="s">
        <v>307</v>
      </c>
    </row>
    <row r="81" spans="3:21" x14ac:dyDescent="0.25">
      <c r="C81">
        <v>75</v>
      </c>
      <c r="D81" s="2" t="s">
        <v>57</v>
      </c>
      <c r="E81" s="2"/>
      <c r="F81" s="2" t="s">
        <v>8</v>
      </c>
      <c r="G81" s="2"/>
      <c r="H81" t="b">
        <v>1</v>
      </c>
      <c r="I81" s="2" t="s">
        <v>57</v>
      </c>
      <c r="J81" s="2"/>
      <c r="K81" s="2"/>
      <c r="L81" t="b">
        <v>1</v>
      </c>
      <c r="M81" t="s">
        <v>544</v>
      </c>
      <c r="N81" s="3">
        <v>43110.763948414351</v>
      </c>
      <c r="O81" s="3">
        <v>43110.763948414351</v>
      </c>
      <c r="P81" s="2"/>
      <c r="Q81" s="2"/>
      <c r="R81" s="2" t="s">
        <v>539</v>
      </c>
      <c r="S81" s="2" t="s">
        <v>294</v>
      </c>
      <c r="T81" t="s">
        <v>381</v>
      </c>
      <c r="U81" t="s">
        <v>307</v>
      </c>
    </row>
    <row r="82" spans="3:21" x14ac:dyDescent="0.25">
      <c r="C82">
        <v>76</v>
      </c>
      <c r="D82" s="2" t="s">
        <v>61</v>
      </c>
      <c r="E82" s="2"/>
      <c r="F82" s="2" t="s">
        <v>8</v>
      </c>
      <c r="G82" s="2"/>
      <c r="H82" t="b">
        <v>1</v>
      </c>
      <c r="I82" s="2" t="s">
        <v>61</v>
      </c>
      <c r="J82" s="2"/>
      <c r="K82" s="2"/>
      <c r="L82" t="b">
        <v>1</v>
      </c>
      <c r="M82" t="s">
        <v>544</v>
      </c>
      <c r="N82" s="3">
        <v>43110.763948414351</v>
      </c>
      <c r="O82" s="3">
        <v>43110.763948414351</v>
      </c>
      <c r="P82" s="2"/>
      <c r="Q82" s="2"/>
      <c r="R82" s="2" t="s">
        <v>539</v>
      </c>
      <c r="S82" s="2" t="s">
        <v>295</v>
      </c>
      <c r="T82" t="s">
        <v>381</v>
      </c>
      <c r="U82" t="s">
        <v>307</v>
      </c>
    </row>
    <row r="83" spans="3:21" x14ac:dyDescent="0.25">
      <c r="C83">
        <v>77</v>
      </c>
      <c r="D83" s="2" t="s">
        <v>56</v>
      </c>
      <c r="E83" s="2"/>
      <c r="F83" s="2" t="s">
        <v>8</v>
      </c>
      <c r="G83" s="2"/>
      <c r="H83" t="b">
        <v>1</v>
      </c>
      <c r="I83" s="2" t="s">
        <v>56</v>
      </c>
      <c r="J83" s="2"/>
      <c r="K83" s="2"/>
      <c r="L83" t="b">
        <v>1</v>
      </c>
      <c r="M83" t="s">
        <v>544</v>
      </c>
      <c r="N83" s="3">
        <v>43110.763948414351</v>
      </c>
      <c r="O83" s="3">
        <v>43110.763948414351</v>
      </c>
      <c r="P83" s="2"/>
      <c r="Q83" s="2"/>
      <c r="R83" s="2" t="s">
        <v>539</v>
      </c>
      <c r="S83" s="2" t="s">
        <v>294</v>
      </c>
      <c r="T83" t="s">
        <v>381</v>
      </c>
      <c r="U83" t="s">
        <v>307</v>
      </c>
    </row>
    <row r="84" spans="3:21" x14ac:dyDescent="0.25">
      <c r="C84">
        <v>78</v>
      </c>
      <c r="D84" s="2" t="s">
        <v>55</v>
      </c>
      <c r="E84" s="2"/>
      <c r="F84" s="2" t="s">
        <v>8</v>
      </c>
      <c r="G84" s="2"/>
      <c r="H84" t="b">
        <v>1</v>
      </c>
      <c r="I84" s="2" t="s">
        <v>55</v>
      </c>
      <c r="J84" s="2"/>
      <c r="K84" s="2"/>
      <c r="L84" t="b">
        <v>1</v>
      </c>
      <c r="M84" t="s">
        <v>544</v>
      </c>
      <c r="N84" s="3">
        <v>43110.763948414351</v>
      </c>
      <c r="O84" s="3">
        <v>43110.763948414351</v>
      </c>
      <c r="P84" s="2"/>
      <c r="Q84" s="2"/>
      <c r="R84" s="2" t="s">
        <v>539</v>
      </c>
      <c r="S84" s="2" t="s">
        <v>295</v>
      </c>
      <c r="T84" t="s">
        <v>381</v>
      </c>
      <c r="U84" t="s">
        <v>307</v>
      </c>
    </row>
    <row r="85" spans="3:21" x14ac:dyDescent="0.25">
      <c r="C85">
        <v>79</v>
      </c>
      <c r="D85" s="2" t="s">
        <v>74</v>
      </c>
      <c r="E85" s="2"/>
      <c r="F85" s="2" t="s">
        <v>8</v>
      </c>
      <c r="G85" s="2"/>
      <c r="H85" t="b">
        <v>0</v>
      </c>
      <c r="I85" s="2" t="s">
        <v>74</v>
      </c>
      <c r="J85" s="2"/>
      <c r="K85" s="2"/>
      <c r="L85" t="b">
        <v>1</v>
      </c>
      <c r="M85" t="s">
        <v>544</v>
      </c>
      <c r="N85" s="3">
        <v>43110.763948414351</v>
      </c>
      <c r="O85" s="3">
        <v>43110.763948414351</v>
      </c>
      <c r="P85" s="2"/>
      <c r="Q85" s="2"/>
      <c r="R85" s="2" t="s">
        <v>539</v>
      </c>
      <c r="S85" s="2" t="s">
        <v>294</v>
      </c>
      <c r="T85" t="s">
        <v>381</v>
      </c>
      <c r="U85" t="s">
        <v>307</v>
      </c>
    </row>
    <row r="86" spans="3:21" x14ac:dyDescent="0.25">
      <c r="C86">
        <v>80</v>
      </c>
      <c r="D86" s="2" t="s">
        <v>80</v>
      </c>
      <c r="E86" s="2"/>
      <c r="F86" s="2" t="s">
        <v>8</v>
      </c>
      <c r="G86" s="2"/>
      <c r="H86" t="b">
        <v>0</v>
      </c>
      <c r="I86" s="2" t="s">
        <v>80</v>
      </c>
      <c r="J86" s="2"/>
      <c r="K86" s="2"/>
      <c r="L86" t="b">
        <v>1</v>
      </c>
      <c r="M86" t="s">
        <v>544</v>
      </c>
      <c r="N86" s="3">
        <v>43110.763948414351</v>
      </c>
      <c r="O86" s="3">
        <v>43110.763948414351</v>
      </c>
      <c r="P86" s="2"/>
      <c r="Q86" s="2"/>
      <c r="R86" s="2" t="s">
        <v>539</v>
      </c>
      <c r="S86" s="2" t="s">
        <v>294</v>
      </c>
      <c r="T86" t="s">
        <v>381</v>
      </c>
      <c r="U86" t="s">
        <v>307</v>
      </c>
    </row>
    <row r="87" spans="3:21" x14ac:dyDescent="0.25">
      <c r="C87">
        <v>81</v>
      </c>
      <c r="D87" s="2" t="s">
        <v>84</v>
      </c>
      <c r="E87" s="2"/>
      <c r="F87" s="2" t="s">
        <v>8</v>
      </c>
      <c r="G87" s="2"/>
      <c r="H87" t="b">
        <v>1</v>
      </c>
      <c r="I87" s="2" t="s">
        <v>84</v>
      </c>
      <c r="J87" s="2"/>
      <c r="K87" s="2" t="s">
        <v>551</v>
      </c>
      <c r="L87" t="b">
        <v>1</v>
      </c>
      <c r="M87" t="s">
        <v>544</v>
      </c>
      <c r="N87" s="3">
        <v>43110.763948414351</v>
      </c>
      <c r="O87" s="3">
        <v>43110.763948414351</v>
      </c>
      <c r="P87" s="2"/>
      <c r="Q87" s="2"/>
      <c r="R87" s="2" t="s">
        <v>539</v>
      </c>
      <c r="S87" s="2" t="s">
        <v>8</v>
      </c>
      <c r="T87" t="s">
        <v>381</v>
      </c>
      <c r="U87" t="s">
        <v>307</v>
      </c>
    </row>
    <row r="88" spans="3:21" x14ac:dyDescent="0.25">
      <c r="C88">
        <v>82</v>
      </c>
      <c r="D88" s="2" t="s">
        <v>83</v>
      </c>
      <c r="E88" s="2"/>
      <c r="F88" s="2" t="s">
        <v>8</v>
      </c>
      <c r="G88" s="2"/>
      <c r="H88" t="b">
        <v>0</v>
      </c>
      <c r="I88" s="2" t="s">
        <v>83</v>
      </c>
      <c r="J88" s="2"/>
      <c r="K88" s="2" t="s">
        <v>551</v>
      </c>
      <c r="L88" t="b">
        <v>1</v>
      </c>
      <c r="M88" t="s">
        <v>544</v>
      </c>
      <c r="N88" s="3">
        <v>43110.763948414351</v>
      </c>
      <c r="O88" s="3">
        <v>43110.763948414351</v>
      </c>
      <c r="P88" s="2"/>
      <c r="Q88" s="2"/>
      <c r="R88" s="2" t="s">
        <v>539</v>
      </c>
      <c r="S88" s="2" t="s">
        <v>8</v>
      </c>
      <c r="T88" t="s">
        <v>381</v>
      </c>
      <c r="U88" t="s">
        <v>307</v>
      </c>
    </row>
    <row r="89" spans="3:21" x14ac:dyDescent="0.25">
      <c r="C89">
        <v>83</v>
      </c>
      <c r="D89" s="2" t="s">
        <v>86</v>
      </c>
      <c r="E89" s="2"/>
      <c r="F89" s="2" t="s">
        <v>8</v>
      </c>
      <c r="G89" s="2"/>
      <c r="H89" t="b">
        <v>1</v>
      </c>
      <c r="I89" s="2" t="s">
        <v>86</v>
      </c>
      <c r="J89" s="2"/>
      <c r="K89" s="2" t="s">
        <v>551</v>
      </c>
      <c r="L89" t="b">
        <v>1</v>
      </c>
      <c r="M89" t="s">
        <v>544</v>
      </c>
      <c r="N89" s="3">
        <v>43110.763948414351</v>
      </c>
      <c r="O89" s="3">
        <v>43110.763948414351</v>
      </c>
      <c r="P89" s="2"/>
      <c r="Q89" s="2"/>
      <c r="R89" s="2" t="s">
        <v>539</v>
      </c>
      <c r="S89" s="2" t="s">
        <v>8</v>
      </c>
      <c r="T89" t="s">
        <v>381</v>
      </c>
      <c r="U89" t="s">
        <v>307</v>
      </c>
    </row>
    <row r="90" spans="3:21" x14ac:dyDescent="0.25">
      <c r="C90">
        <v>84</v>
      </c>
      <c r="D90" s="2" t="s">
        <v>65</v>
      </c>
      <c r="E90" s="2"/>
      <c r="F90" s="2" t="s">
        <v>8</v>
      </c>
      <c r="G90" s="2"/>
      <c r="H90" t="b">
        <v>0</v>
      </c>
      <c r="I90" s="2" t="s">
        <v>65</v>
      </c>
      <c r="J90" s="2"/>
      <c r="K90" s="2" t="s">
        <v>551</v>
      </c>
      <c r="L90" t="b">
        <v>1</v>
      </c>
      <c r="M90" t="s">
        <v>544</v>
      </c>
      <c r="N90" s="3">
        <v>43110.763948414351</v>
      </c>
      <c r="O90" s="3">
        <v>43110.763948414351</v>
      </c>
      <c r="P90" s="2"/>
      <c r="Q90" s="2"/>
      <c r="R90" s="2" t="s">
        <v>539</v>
      </c>
      <c r="S90" s="2" t="s">
        <v>8</v>
      </c>
      <c r="T90" t="s">
        <v>381</v>
      </c>
      <c r="U90" t="s">
        <v>307</v>
      </c>
    </row>
    <row r="91" spans="3:21" x14ac:dyDescent="0.25">
      <c r="C91">
        <v>85</v>
      </c>
      <c r="D91" s="2" t="s">
        <v>89</v>
      </c>
      <c r="E91" s="2"/>
      <c r="F91" s="2" t="s">
        <v>8</v>
      </c>
      <c r="G91" s="2"/>
      <c r="H91" t="b">
        <v>1</v>
      </c>
      <c r="I91" s="2" t="s">
        <v>89</v>
      </c>
      <c r="J91" s="2"/>
      <c r="K91" s="2"/>
      <c r="L91" t="b">
        <v>1</v>
      </c>
      <c r="M91" t="s">
        <v>544</v>
      </c>
      <c r="N91" s="3">
        <v>43110.763948414351</v>
      </c>
      <c r="O91" s="3">
        <v>43110.763948414351</v>
      </c>
      <c r="P91" s="2"/>
      <c r="Q91" s="2"/>
      <c r="R91" s="2" t="s">
        <v>539</v>
      </c>
      <c r="S91" s="2" t="s">
        <v>295</v>
      </c>
      <c r="T91" t="s">
        <v>381</v>
      </c>
      <c r="U91" t="s">
        <v>307</v>
      </c>
    </row>
    <row r="92" spans="3:21" x14ac:dyDescent="0.25">
      <c r="C92">
        <v>86</v>
      </c>
      <c r="D92" s="2" t="s">
        <v>88</v>
      </c>
      <c r="E92" s="2"/>
      <c r="F92" s="2" t="s">
        <v>8</v>
      </c>
      <c r="G92" s="2"/>
      <c r="H92" t="b">
        <v>0</v>
      </c>
      <c r="I92" s="2" t="s">
        <v>88</v>
      </c>
      <c r="J92" s="2"/>
      <c r="K92" s="2"/>
      <c r="L92" t="b">
        <v>1</v>
      </c>
      <c r="M92" t="s">
        <v>544</v>
      </c>
      <c r="N92" s="3">
        <v>43110.763948414351</v>
      </c>
      <c r="O92" s="3">
        <v>43110.763948414351</v>
      </c>
      <c r="P92" s="2"/>
      <c r="Q92" s="2" t="s">
        <v>89</v>
      </c>
      <c r="R92" s="2" t="s">
        <v>539</v>
      </c>
      <c r="S92" s="2" t="s">
        <v>294</v>
      </c>
      <c r="T92" t="s">
        <v>381</v>
      </c>
      <c r="U92" t="s">
        <v>307</v>
      </c>
    </row>
    <row r="93" spans="3:21" x14ac:dyDescent="0.25">
      <c r="C93">
        <v>87</v>
      </c>
      <c r="D93" s="2" t="s">
        <v>54</v>
      </c>
      <c r="E93" s="2"/>
      <c r="F93" s="2" t="s">
        <v>8</v>
      </c>
      <c r="G93" s="2"/>
      <c r="H93" t="b">
        <v>0</v>
      </c>
      <c r="I93" s="2" t="s">
        <v>54</v>
      </c>
      <c r="J93" s="2"/>
      <c r="K93" s="2"/>
      <c r="L93" t="b">
        <v>1</v>
      </c>
      <c r="M93" t="s">
        <v>544</v>
      </c>
      <c r="N93" s="3">
        <v>43110.763948414351</v>
      </c>
      <c r="O93" s="3">
        <v>43110.763948414351</v>
      </c>
      <c r="P93" s="2"/>
      <c r="Q93" s="2" t="s">
        <v>52</v>
      </c>
      <c r="R93" s="2" t="s">
        <v>539</v>
      </c>
      <c r="S93" s="2" t="s">
        <v>294</v>
      </c>
      <c r="T93" t="s">
        <v>381</v>
      </c>
      <c r="U93" t="s">
        <v>307</v>
      </c>
    </row>
    <row r="94" spans="3:21" x14ac:dyDescent="0.25">
      <c r="C94">
        <v>88</v>
      </c>
      <c r="D94" s="2" t="s">
        <v>53</v>
      </c>
      <c r="E94" s="2"/>
      <c r="F94" s="2" t="s">
        <v>8</v>
      </c>
      <c r="G94" s="2"/>
      <c r="H94" t="b">
        <v>0</v>
      </c>
      <c r="I94" s="2" t="s">
        <v>53</v>
      </c>
      <c r="J94" s="2"/>
      <c r="K94" s="2"/>
      <c r="L94" t="b">
        <v>1</v>
      </c>
      <c r="M94" t="s">
        <v>544</v>
      </c>
      <c r="N94" s="3">
        <v>43110.763948414351</v>
      </c>
      <c r="O94" s="3">
        <v>43110.763948414351</v>
      </c>
      <c r="P94" s="2"/>
      <c r="Q94" s="2" t="s">
        <v>52</v>
      </c>
      <c r="R94" s="2" t="s">
        <v>539</v>
      </c>
      <c r="S94" s="2" t="s">
        <v>294</v>
      </c>
      <c r="T94" t="s">
        <v>381</v>
      </c>
      <c r="U94" t="s">
        <v>307</v>
      </c>
    </row>
    <row r="95" spans="3:21" x14ac:dyDescent="0.25">
      <c r="C95">
        <v>89</v>
      </c>
      <c r="D95" s="2" t="s">
        <v>79</v>
      </c>
      <c r="E95" s="2"/>
      <c r="F95" s="2" t="s">
        <v>8</v>
      </c>
      <c r="G95" s="2"/>
      <c r="H95" t="b">
        <v>0</v>
      </c>
      <c r="I95" s="2" t="s">
        <v>79</v>
      </c>
      <c r="J95" s="2"/>
      <c r="K95" s="2"/>
      <c r="L95" t="b">
        <v>1</v>
      </c>
      <c r="M95" t="s">
        <v>544</v>
      </c>
      <c r="N95" s="3">
        <v>43110.763948414351</v>
      </c>
      <c r="O95" s="3">
        <v>43110.763948414351</v>
      </c>
      <c r="P95" s="2"/>
      <c r="Q95" s="2"/>
      <c r="R95" s="2" t="s">
        <v>539</v>
      </c>
      <c r="S95" s="2" t="s">
        <v>294</v>
      </c>
      <c r="T95" t="s">
        <v>381</v>
      </c>
      <c r="U95" t="s">
        <v>307</v>
      </c>
    </row>
    <row r="96" spans="3:21" x14ac:dyDescent="0.25">
      <c r="C96">
        <v>90</v>
      </c>
      <c r="D96" s="2" t="s">
        <v>52</v>
      </c>
      <c r="E96" s="2"/>
      <c r="F96" s="2" t="s">
        <v>8</v>
      </c>
      <c r="G96" s="2"/>
      <c r="H96" t="b">
        <v>1</v>
      </c>
      <c r="I96" s="2" t="s">
        <v>52</v>
      </c>
      <c r="J96" s="2"/>
      <c r="K96" s="2"/>
      <c r="L96" t="b">
        <v>1</v>
      </c>
      <c r="M96" t="s">
        <v>544</v>
      </c>
      <c r="N96" s="3">
        <v>43110.763948414351</v>
      </c>
      <c r="O96" s="3">
        <v>43110.763948414351</v>
      </c>
      <c r="P96" s="2"/>
      <c r="Q96" s="2"/>
      <c r="R96" s="2" t="s">
        <v>539</v>
      </c>
      <c r="S96" s="2" t="s">
        <v>295</v>
      </c>
      <c r="T96" t="s">
        <v>381</v>
      </c>
      <c r="U96" t="s">
        <v>307</v>
      </c>
    </row>
    <row r="97" spans="3:21" x14ac:dyDescent="0.25">
      <c r="C97">
        <v>91</v>
      </c>
      <c r="D97" s="2" t="s">
        <v>145</v>
      </c>
      <c r="E97" s="2"/>
      <c r="F97" s="2" t="s">
        <v>200</v>
      </c>
      <c r="G97" s="2"/>
      <c r="H97" t="b">
        <v>0</v>
      </c>
      <c r="I97" s="2" t="s">
        <v>145</v>
      </c>
      <c r="J97" s="2"/>
      <c r="K97" s="2"/>
      <c r="L97" t="b">
        <v>1</v>
      </c>
      <c r="M97" t="s">
        <v>544</v>
      </c>
      <c r="N97" s="3">
        <v>43110.763948414351</v>
      </c>
      <c r="O97" s="3">
        <v>43110.763948414351</v>
      </c>
      <c r="P97" s="2"/>
      <c r="Q97" s="2"/>
      <c r="R97" s="2" t="s">
        <v>540</v>
      </c>
      <c r="S97" s="2" t="s">
        <v>294</v>
      </c>
      <c r="T97" t="s">
        <v>381</v>
      </c>
      <c r="U97" t="s">
        <v>307</v>
      </c>
    </row>
    <row r="98" spans="3:21" x14ac:dyDescent="0.25">
      <c r="C98">
        <v>92</v>
      </c>
      <c r="D98" s="2" t="s">
        <v>151</v>
      </c>
      <c r="E98" s="2"/>
      <c r="F98" s="2" t="s">
        <v>200</v>
      </c>
      <c r="G98" s="2"/>
      <c r="H98" t="b">
        <v>0</v>
      </c>
      <c r="I98" s="2" t="s">
        <v>151</v>
      </c>
      <c r="J98" s="2"/>
      <c r="K98" s="2"/>
      <c r="L98" t="b">
        <v>1</v>
      </c>
      <c r="M98" t="s">
        <v>544</v>
      </c>
      <c r="N98" s="3">
        <v>43110.763948414351</v>
      </c>
      <c r="O98" s="3">
        <v>43110.763948414351</v>
      </c>
      <c r="P98" s="2"/>
      <c r="Q98" s="2"/>
      <c r="R98" s="2" t="s">
        <v>540</v>
      </c>
      <c r="S98" s="2" t="s">
        <v>294</v>
      </c>
      <c r="T98" t="s">
        <v>381</v>
      </c>
      <c r="U98" t="s">
        <v>307</v>
      </c>
    </row>
    <row r="99" spans="3:21" x14ac:dyDescent="0.25">
      <c r="C99">
        <v>93</v>
      </c>
      <c r="D99" s="2" t="s">
        <v>156</v>
      </c>
      <c r="E99" s="2"/>
      <c r="F99" s="2" t="s">
        <v>200</v>
      </c>
      <c r="G99" s="2"/>
      <c r="H99" t="b">
        <v>0</v>
      </c>
      <c r="I99" s="2" t="s">
        <v>156</v>
      </c>
      <c r="J99" s="2"/>
      <c r="K99" s="2"/>
      <c r="L99" t="b">
        <v>1</v>
      </c>
      <c r="M99" t="s">
        <v>383</v>
      </c>
      <c r="N99" s="3">
        <v>43276.07324247685</v>
      </c>
      <c r="O99" s="3">
        <v>43110.763948414351</v>
      </c>
      <c r="P99" s="2"/>
      <c r="Q99" s="2"/>
      <c r="R99" s="2" t="s">
        <v>540</v>
      </c>
      <c r="S99" s="2" t="s">
        <v>296</v>
      </c>
      <c r="T99" t="s">
        <v>381</v>
      </c>
      <c r="U99" t="s">
        <v>307</v>
      </c>
    </row>
    <row r="100" spans="3:21" x14ac:dyDescent="0.25">
      <c r="C100">
        <v>94</v>
      </c>
      <c r="D100" s="2" t="s">
        <v>139</v>
      </c>
      <c r="E100" s="2"/>
      <c r="F100" s="2" t="s">
        <v>200</v>
      </c>
      <c r="G100" s="2"/>
      <c r="H100" t="b">
        <v>0</v>
      </c>
      <c r="I100" s="2" t="s">
        <v>139</v>
      </c>
      <c r="J100" s="2"/>
      <c r="K100" s="2"/>
      <c r="L100" t="b">
        <v>1</v>
      </c>
      <c r="M100" t="s">
        <v>544</v>
      </c>
      <c r="N100" s="3">
        <v>43110.763948414351</v>
      </c>
      <c r="O100" s="3">
        <v>43110.763948414351</v>
      </c>
      <c r="P100" s="2"/>
      <c r="Q100" s="2"/>
      <c r="R100" s="2" t="s">
        <v>540</v>
      </c>
      <c r="S100" s="2" t="s">
        <v>294</v>
      </c>
      <c r="T100" t="s">
        <v>381</v>
      </c>
      <c r="U100" t="s">
        <v>307</v>
      </c>
    </row>
    <row r="101" spans="3:21" x14ac:dyDescent="0.25">
      <c r="C101">
        <v>95</v>
      </c>
      <c r="D101" s="2" t="s">
        <v>138</v>
      </c>
      <c r="E101" s="2"/>
      <c r="F101" s="2" t="s">
        <v>200</v>
      </c>
      <c r="G101" s="2"/>
      <c r="H101" t="b">
        <v>0</v>
      </c>
      <c r="I101" s="2" t="s">
        <v>138</v>
      </c>
      <c r="J101" s="2"/>
      <c r="K101" s="2"/>
      <c r="L101" t="b">
        <v>1</v>
      </c>
      <c r="M101" t="s">
        <v>544</v>
      </c>
      <c r="N101" s="3">
        <v>43110.763948414351</v>
      </c>
      <c r="O101" s="3">
        <v>43110.763948414351</v>
      </c>
      <c r="P101" s="2"/>
      <c r="Q101" s="2"/>
      <c r="R101" s="2" t="s">
        <v>540</v>
      </c>
      <c r="S101" s="2" t="s">
        <v>294</v>
      </c>
      <c r="T101" t="s">
        <v>381</v>
      </c>
      <c r="U101" t="s">
        <v>307</v>
      </c>
    </row>
    <row r="102" spans="3:21" x14ac:dyDescent="0.25">
      <c r="C102">
        <v>96</v>
      </c>
      <c r="D102" s="2" t="s">
        <v>160</v>
      </c>
      <c r="E102" s="2"/>
      <c r="F102" s="2" t="s">
        <v>200</v>
      </c>
      <c r="G102" s="2"/>
      <c r="H102" t="b">
        <v>0</v>
      </c>
      <c r="I102" s="2" t="s">
        <v>160</v>
      </c>
      <c r="J102" s="2"/>
      <c r="K102" s="2"/>
      <c r="L102" t="b">
        <v>1</v>
      </c>
      <c r="M102" t="s">
        <v>544</v>
      </c>
      <c r="N102" s="3">
        <v>43110.763948414351</v>
      </c>
      <c r="O102" s="3">
        <v>43110.763948414351</v>
      </c>
      <c r="P102" s="2"/>
      <c r="Q102" s="2"/>
      <c r="R102" s="2" t="s">
        <v>540</v>
      </c>
      <c r="S102" s="2" t="s">
        <v>294</v>
      </c>
      <c r="T102" t="s">
        <v>381</v>
      </c>
      <c r="U102" t="s">
        <v>307</v>
      </c>
    </row>
    <row r="103" spans="3:21" x14ac:dyDescent="0.25">
      <c r="C103">
        <v>97</v>
      </c>
      <c r="D103" s="2" t="s">
        <v>140</v>
      </c>
      <c r="E103" s="2"/>
      <c r="F103" s="2" t="s">
        <v>200</v>
      </c>
      <c r="G103" s="2"/>
      <c r="H103" t="b">
        <v>0</v>
      </c>
      <c r="I103" s="2" t="s">
        <v>140</v>
      </c>
      <c r="J103" s="2"/>
      <c r="K103" s="2"/>
      <c r="L103" t="b">
        <v>1</v>
      </c>
      <c r="M103" t="s">
        <v>544</v>
      </c>
      <c r="N103" s="3">
        <v>43110.763948414351</v>
      </c>
      <c r="O103" s="3">
        <v>43110.763948414351</v>
      </c>
      <c r="P103" s="2"/>
      <c r="Q103" s="2"/>
      <c r="R103" s="2" t="s">
        <v>540</v>
      </c>
      <c r="S103" s="2" t="s">
        <v>294</v>
      </c>
      <c r="T103" t="s">
        <v>381</v>
      </c>
      <c r="U103" t="s">
        <v>307</v>
      </c>
    </row>
    <row r="104" spans="3:21" x14ac:dyDescent="0.25">
      <c r="C104">
        <v>98</v>
      </c>
      <c r="D104" s="2" t="s">
        <v>157</v>
      </c>
      <c r="E104" s="2"/>
      <c r="F104" s="2" t="s">
        <v>200</v>
      </c>
      <c r="G104" s="2"/>
      <c r="H104" t="b">
        <v>0</v>
      </c>
      <c r="I104" s="2" t="s">
        <v>157</v>
      </c>
      <c r="J104" s="2"/>
      <c r="K104" s="2"/>
      <c r="L104" t="b">
        <v>1</v>
      </c>
      <c r="M104" t="s">
        <v>544</v>
      </c>
      <c r="N104" s="3">
        <v>43110.763948414351</v>
      </c>
      <c r="O104" s="3">
        <v>43110.763948414351</v>
      </c>
      <c r="P104" s="2"/>
      <c r="Q104" s="2"/>
      <c r="R104" s="2" t="s">
        <v>540</v>
      </c>
      <c r="S104" s="2" t="s">
        <v>8</v>
      </c>
      <c r="T104" t="s">
        <v>381</v>
      </c>
      <c r="U104" t="s">
        <v>307</v>
      </c>
    </row>
    <row r="105" spans="3:21" x14ac:dyDescent="0.25">
      <c r="C105">
        <v>99</v>
      </c>
      <c r="D105" s="2" t="s">
        <v>44</v>
      </c>
      <c r="E105" s="2"/>
      <c r="F105" s="2" t="s">
        <v>200</v>
      </c>
      <c r="G105" s="2"/>
      <c r="H105" t="b">
        <v>1</v>
      </c>
      <c r="I105" s="2" t="s">
        <v>44</v>
      </c>
      <c r="J105" s="2"/>
      <c r="K105" s="2"/>
      <c r="L105" t="b">
        <v>1</v>
      </c>
      <c r="M105" t="s">
        <v>383</v>
      </c>
      <c r="N105" s="3">
        <v>43276.07324247685</v>
      </c>
      <c r="O105" s="3">
        <v>43110.763948414351</v>
      </c>
      <c r="P105" s="2"/>
      <c r="Q105" s="2"/>
      <c r="R105" s="2" t="s">
        <v>540</v>
      </c>
      <c r="S105" s="2" t="s">
        <v>295</v>
      </c>
      <c r="T105" t="s">
        <v>381</v>
      </c>
      <c r="U105" t="s">
        <v>307</v>
      </c>
    </row>
    <row r="106" spans="3:21" x14ac:dyDescent="0.25">
      <c r="C106">
        <v>100</v>
      </c>
      <c r="D106" s="2" t="s">
        <v>136</v>
      </c>
      <c r="E106" s="2"/>
      <c r="F106" s="2" t="s">
        <v>200</v>
      </c>
      <c r="G106" s="2"/>
      <c r="H106" t="b">
        <v>0</v>
      </c>
      <c r="I106" s="2" t="s">
        <v>136</v>
      </c>
      <c r="J106" s="2"/>
      <c r="K106" s="2"/>
      <c r="L106" t="b">
        <v>1</v>
      </c>
      <c r="M106" t="s">
        <v>544</v>
      </c>
      <c r="N106" s="3">
        <v>43110.763948414351</v>
      </c>
      <c r="O106" s="3">
        <v>43110.763948414351</v>
      </c>
      <c r="P106" s="2"/>
      <c r="Q106" s="2"/>
      <c r="R106" s="2" t="s">
        <v>540</v>
      </c>
      <c r="S106" s="2" t="s">
        <v>294</v>
      </c>
      <c r="T106" t="s">
        <v>381</v>
      </c>
      <c r="U106" t="s">
        <v>307</v>
      </c>
    </row>
    <row r="107" spans="3:21" x14ac:dyDescent="0.25">
      <c r="C107">
        <v>101</v>
      </c>
      <c r="D107" s="2" t="s">
        <v>554</v>
      </c>
      <c r="E107" s="2"/>
      <c r="F107" s="2" t="s">
        <v>200</v>
      </c>
      <c r="G107" s="2"/>
      <c r="H107" t="b">
        <v>1</v>
      </c>
      <c r="I107" s="2"/>
      <c r="J107" s="2" t="s">
        <v>555</v>
      </c>
      <c r="K107" s="2"/>
      <c r="L107" t="b">
        <v>1</v>
      </c>
      <c r="M107" t="s">
        <v>544</v>
      </c>
      <c r="N107" s="3">
        <v>43268.036008333336</v>
      </c>
      <c r="O107" s="3">
        <v>43110.763948414351</v>
      </c>
      <c r="P107" s="2"/>
      <c r="Q107" s="2"/>
      <c r="R107" s="2" t="s">
        <v>540</v>
      </c>
      <c r="S107" s="2" t="s">
        <v>556</v>
      </c>
      <c r="T107" t="s">
        <v>557</v>
      </c>
      <c r="U107" t="s">
        <v>307</v>
      </c>
    </row>
    <row r="108" spans="3:21" x14ac:dyDescent="0.25">
      <c r="C108">
        <v>102</v>
      </c>
      <c r="D108" s="2" t="s">
        <v>558</v>
      </c>
      <c r="E108" s="2"/>
      <c r="F108" s="2" t="s">
        <v>200</v>
      </c>
      <c r="G108" s="2"/>
      <c r="H108" t="b">
        <v>1</v>
      </c>
      <c r="I108" s="2"/>
      <c r="J108" s="2" t="s">
        <v>559</v>
      </c>
      <c r="K108" s="2"/>
      <c r="L108" t="b">
        <v>1</v>
      </c>
      <c r="M108" t="s">
        <v>544</v>
      </c>
      <c r="N108" s="3">
        <v>43268.036008333336</v>
      </c>
      <c r="O108" s="3">
        <v>43110.763948414351</v>
      </c>
      <c r="P108" s="2"/>
      <c r="Q108" s="2"/>
      <c r="R108" s="2" t="s">
        <v>540</v>
      </c>
      <c r="S108" s="2" t="s">
        <v>556</v>
      </c>
      <c r="T108" t="s">
        <v>557</v>
      </c>
      <c r="U108" t="s">
        <v>307</v>
      </c>
    </row>
    <row r="109" spans="3:21" x14ac:dyDescent="0.25">
      <c r="C109">
        <v>103</v>
      </c>
      <c r="D109" s="2" t="s">
        <v>560</v>
      </c>
      <c r="E109" s="2"/>
      <c r="F109" s="2" t="s">
        <v>200</v>
      </c>
      <c r="G109" s="2"/>
      <c r="H109" t="b">
        <v>1</v>
      </c>
      <c r="I109" s="2"/>
      <c r="J109" s="2" t="s">
        <v>561</v>
      </c>
      <c r="K109" s="2"/>
      <c r="L109" t="b">
        <v>1</v>
      </c>
      <c r="M109" t="s">
        <v>544</v>
      </c>
      <c r="N109" s="3">
        <v>43268.036008333336</v>
      </c>
      <c r="O109" s="3">
        <v>43110.763948414351</v>
      </c>
      <c r="P109" s="2"/>
      <c r="Q109" s="2"/>
      <c r="R109" s="2" t="s">
        <v>540</v>
      </c>
      <c r="S109" s="2" t="s">
        <v>556</v>
      </c>
      <c r="T109" t="s">
        <v>557</v>
      </c>
      <c r="U109" t="s">
        <v>307</v>
      </c>
    </row>
    <row r="110" spans="3:21" x14ac:dyDescent="0.25">
      <c r="C110">
        <v>104</v>
      </c>
      <c r="D110" s="2" t="s">
        <v>562</v>
      </c>
      <c r="E110" s="2"/>
      <c r="F110" s="2" t="s">
        <v>200</v>
      </c>
      <c r="G110" s="2"/>
      <c r="H110" t="b">
        <v>1</v>
      </c>
      <c r="I110" s="2"/>
      <c r="J110" s="2" t="s">
        <v>563</v>
      </c>
      <c r="K110" s="2"/>
      <c r="L110" t="b">
        <v>1</v>
      </c>
      <c r="M110" t="s">
        <v>544</v>
      </c>
      <c r="N110" s="3">
        <v>43268.036008333336</v>
      </c>
      <c r="O110" s="3">
        <v>43110.763948414351</v>
      </c>
      <c r="P110" s="2"/>
      <c r="Q110" s="2"/>
      <c r="R110" s="2" t="s">
        <v>540</v>
      </c>
      <c r="S110" s="2" t="s">
        <v>556</v>
      </c>
      <c r="T110" t="s">
        <v>557</v>
      </c>
      <c r="U110" t="s">
        <v>307</v>
      </c>
    </row>
    <row r="111" spans="3:21" x14ac:dyDescent="0.25">
      <c r="C111">
        <v>105</v>
      </c>
      <c r="D111" s="2" t="s">
        <v>144</v>
      </c>
      <c r="E111" s="2"/>
      <c r="F111" s="2" t="s">
        <v>200</v>
      </c>
      <c r="G111" s="2"/>
      <c r="H111" t="b">
        <v>0</v>
      </c>
      <c r="I111" s="2" t="s">
        <v>144</v>
      </c>
      <c r="J111" s="2"/>
      <c r="K111" s="2"/>
      <c r="L111" t="b">
        <v>1</v>
      </c>
      <c r="M111" t="s">
        <v>544</v>
      </c>
      <c r="N111" s="3">
        <v>43110.763948414351</v>
      </c>
      <c r="O111" s="3">
        <v>43110.763948414351</v>
      </c>
      <c r="P111" s="2"/>
      <c r="Q111" s="2"/>
      <c r="R111" s="2" t="s">
        <v>540</v>
      </c>
      <c r="S111" s="2" t="s">
        <v>294</v>
      </c>
      <c r="T111" t="s">
        <v>381</v>
      </c>
      <c r="U111" t="s">
        <v>307</v>
      </c>
    </row>
    <row r="112" spans="3:21" x14ac:dyDescent="0.25">
      <c r="C112">
        <v>106</v>
      </c>
      <c r="D112" s="2" t="s">
        <v>154</v>
      </c>
      <c r="E112" s="2"/>
      <c r="F112" s="2" t="s">
        <v>200</v>
      </c>
      <c r="G112" s="2"/>
      <c r="H112" t="b">
        <v>0</v>
      </c>
      <c r="I112" s="2" t="s">
        <v>154</v>
      </c>
      <c r="J112" s="2"/>
      <c r="K112" s="2"/>
      <c r="L112" t="b">
        <v>1</v>
      </c>
      <c r="M112" t="s">
        <v>544</v>
      </c>
      <c r="N112" s="3">
        <v>43110.763948414351</v>
      </c>
      <c r="O112" s="3">
        <v>43110.763948414351</v>
      </c>
      <c r="P112" s="2"/>
      <c r="Q112" s="2"/>
      <c r="R112" s="2" t="s">
        <v>540</v>
      </c>
      <c r="S112" s="2" t="s">
        <v>294</v>
      </c>
      <c r="T112" t="s">
        <v>381</v>
      </c>
      <c r="U112" t="s">
        <v>307</v>
      </c>
    </row>
    <row r="113" spans="3:21" x14ac:dyDescent="0.25">
      <c r="C113">
        <v>107</v>
      </c>
      <c r="D113" s="2" t="s">
        <v>155</v>
      </c>
      <c r="E113" s="2" t="s">
        <v>564</v>
      </c>
      <c r="F113" s="2" t="s">
        <v>200</v>
      </c>
      <c r="G113" s="2"/>
      <c r="H113" t="b">
        <v>0</v>
      </c>
      <c r="I113" s="2" t="s">
        <v>155</v>
      </c>
      <c r="J113" s="2"/>
      <c r="K113" s="2"/>
      <c r="L113" t="b">
        <v>1</v>
      </c>
      <c r="M113" t="s">
        <v>544</v>
      </c>
      <c r="N113" s="3">
        <v>43275.934117476849</v>
      </c>
      <c r="O113" s="3">
        <v>43110.763948414351</v>
      </c>
      <c r="P113" s="2"/>
      <c r="Q113" s="2"/>
      <c r="R113" s="2" t="s">
        <v>540</v>
      </c>
      <c r="S113" s="2" t="s">
        <v>294</v>
      </c>
      <c r="T113" t="s">
        <v>381</v>
      </c>
      <c r="U113" t="s">
        <v>307</v>
      </c>
    </row>
    <row r="114" spans="3:21" x14ac:dyDescent="0.25">
      <c r="C114">
        <v>108</v>
      </c>
      <c r="D114" s="2" t="s">
        <v>141</v>
      </c>
      <c r="E114" s="2"/>
      <c r="F114" s="2" t="s">
        <v>200</v>
      </c>
      <c r="G114" s="2"/>
      <c r="H114" t="b">
        <v>0</v>
      </c>
      <c r="I114" s="2" t="s">
        <v>141</v>
      </c>
      <c r="J114" s="2"/>
      <c r="K114" s="2"/>
      <c r="L114" t="b">
        <v>1</v>
      </c>
      <c r="M114" t="s">
        <v>544</v>
      </c>
      <c r="N114" s="3">
        <v>43110.763948414351</v>
      </c>
      <c r="O114" s="3">
        <v>43110.763948414351</v>
      </c>
      <c r="P114" s="2"/>
      <c r="Q114" s="2"/>
      <c r="R114" s="2" t="s">
        <v>540</v>
      </c>
      <c r="S114" s="2" t="s">
        <v>294</v>
      </c>
      <c r="T114" t="s">
        <v>381</v>
      </c>
      <c r="U114" t="s">
        <v>307</v>
      </c>
    </row>
    <row r="115" spans="3:21" x14ac:dyDescent="0.25">
      <c r="C115">
        <v>109</v>
      </c>
      <c r="D115" s="2" t="s">
        <v>137</v>
      </c>
      <c r="E115" s="2"/>
      <c r="F115" s="2" t="s">
        <v>200</v>
      </c>
      <c r="G115" s="2"/>
      <c r="H115" t="b">
        <v>0</v>
      </c>
      <c r="I115" s="2" t="s">
        <v>137</v>
      </c>
      <c r="J115" s="2"/>
      <c r="K115" s="2"/>
      <c r="L115" t="b">
        <v>1</v>
      </c>
      <c r="M115" t="s">
        <v>544</v>
      </c>
      <c r="N115" s="3">
        <v>43110.763948414351</v>
      </c>
      <c r="O115" s="3">
        <v>43110.763948414351</v>
      </c>
      <c r="P115" s="2"/>
      <c r="Q115" s="2"/>
      <c r="R115" s="2" t="s">
        <v>540</v>
      </c>
      <c r="S115" s="2" t="s">
        <v>294</v>
      </c>
      <c r="T115" t="s">
        <v>381</v>
      </c>
      <c r="U115" t="s">
        <v>307</v>
      </c>
    </row>
    <row r="116" spans="3:21" x14ac:dyDescent="0.25">
      <c r="C116">
        <v>110</v>
      </c>
      <c r="D116" s="2" t="s">
        <v>158</v>
      </c>
      <c r="E116" s="2"/>
      <c r="F116" s="2" t="s">
        <v>200</v>
      </c>
      <c r="G116" s="2"/>
      <c r="H116" t="b">
        <v>0</v>
      </c>
      <c r="I116" s="2" t="s">
        <v>158</v>
      </c>
      <c r="J116" s="2"/>
      <c r="K116" s="2"/>
      <c r="L116" t="b">
        <v>1</v>
      </c>
      <c r="M116" t="s">
        <v>383</v>
      </c>
      <c r="N116" s="3">
        <v>43276.07324247685</v>
      </c>
      <c r="O116" s="3">
        <v>43110.763948414351</v>
      </c>
      <c r="P116" s="2"/>
      <c r="Q116" s="2"/>
      <c r="R116" s="2" t="s">
        <v>540</v>
      </c>
      <c r="S116" s="2" t="s">
        <v>295</v>
      </c>
      <c r="T116" t="s">
        <v>381</v>
      </c>
      <c r="U116" t="s">
        <v>307</v>
      </c>
    </row>
    <row r="117" spans="3:21" x14ac:dyDescent="0.25">
      <c r="C117">
        <v>111</v>
      </c>
      <c r="D117" s="2" t="s">
        <v>143</v>
      </c>
      <c r="E117" s="2"/>
      <c r="F117" s="2" t="s">
        <v>200</v>
      </c>
      <c r="G117" s="2"/>
      <c r="H117" t="b">
        <v>0</v>
      </c>
      <c r="I117" s="2" t="s">
        <v>143</v>
      </c>
      <c r="J117" s="2"/>
      <c r="K117" s="2"/>
      <c r="L117" t="b">
        <v>1</v>
      </c>
      <c r="M117" t="s">
        <v>544</v>
      </c>
      <c r="N117" s="3">
        <v>43110.763948414351</v>
      </c>
      <c r="O117" s="3">
        <v>43110.763948414351</v>
      </c>
      <c r="P117" s="2"/>
      <c r="Q117" s="2"/>
      <c r="R117" s="2" t="s">
        <v>540</v>
      </c>
      <c r="S117" s="2" t="s">
        <v>294</v>
      </c>
      <c r="T117" t="s">
        <v>381</v>
      </c>
      <c r="U117" t="s">
        <v>307</v>
      </c>
    </row>
    <row r="118" spans="3:21" x14ac:dyDescent="0.25">
      <c r="C118">
        <v>112</v>
      </c>
      <c r="D118" s="2" t="s">
        <v>153</v>
      </c>
      <c r="E118" s="2"/>
      <c r="F118" s="2" t="s">
        <v>200</v>
      </c>
      <c r="G118" s="2"/>
      <c r="H118" t="b">
        <v>0</v>
      </c>
      <c r="I118" s="2" t="s">
        <v>153</v>
      </c>
      <c r="J118" s="2"/>
      <c r="K118" s="2"/>
      <c r="L118" t="b">
        <v>1</v>
      </c>
      <c r="M118" t="s">
        <v>544</v>
      </c>
      <c r="N118" s="3">
        <v>43110.763948414351</v>
      </c>
      <c r="O118" s="3">
        <v>43110.763948414351</v>
      </c>
      <c r="P118" s="2"/>
      <c r="Q118" s="2"/>
      <c r="R118" s="2" t="s">
        <v>540</v>
      </c>
      <c r="S118" s="2" t="s">
        <v>8</v>
      </c>
      <c r="T118" t="s">
        <v>381</v>
      </c>
      <c r="U118" t="s">
        <v>307</v>
      </c>
    </row>
    <row r="119" spans="3:21" x14ac:dyDescent="0.25">
      <c r="C119">
        <v>113</v>
      </c>
      <c r="D119" s="2" t="s">
        <v>152</v>
      </c>
      <c r="E119" s="2"/>
      <c r="F119" s="2" t="s">
        <v>200</v>
      </c>
      <c r="G119" s="2"/>
      <c r="H119" t="b">
        <v>0</v>
      </c>
      <c r="I119" s="2" t="s">
        <v>152</v>
      </c>
      <c r="J119" s="2"/>
      <c r="K119" s="2"/>
      <c r="L119" t="b">
        <v>1</v>
      </c>
      <c r="M119" t="s">
        <v>544</v>
      </c>
      <c r="N119" s="3">
        <v>43110.763948414351</v>
      </c>
      <c r="O119" s="3">
        <v>43110.763948414351</v>
      </c>
      <c r="P119" s="2"/>
      <c r="Q119" s="2"/>
      <c r="R119" s="2" t="s">
        <v>540</v>
      </c>
      <c r="S119" s="2" t="s">
        <v>8</v>
      </c>
      <c r="T119" t="s">
        <v>381</v>
      </c>
      <c r="U119" t="s">
        <v>307</v>
      </c>
    </row>
    <row r="120" spans="3:21" x14ac:dyDescent="0.25">
      <c r="C120">
        <v>114</v>
      </c>
      <c r="D120" s="2" t="s">
        <v>148</v>
      </c>
      <c r="E120" s="2"/>
      <c r="F120" s="2" t="s">
        <v>200</v>
      </c>
      <c r="G120" s="2"/>
      <c r="H120" t="b">
        <v>0</v>
      </c>
      <c r="I120" s="2" t="s">
        <v>148</v>
      </c>
      <c r="J120" s="2"/>
      <c r="K120" s="2"/>
      <c r="L120" t="b">
        <v>1</v>
      </c>
      <c r="M120" t="s">
        <v>544</v>
      </c>
      <c r="N120" s="3">
        <v>43110.763948414351</v>
      </c>
      <c r="O120" s="3">
        <v>43110.763948414351</v>
      </c>
      <c r="P120" s="2"/>
      <c r="Q120" s="2"/>
      <c r="R120" s="2" t="s">
        <v>540</v>
      </c>
      <c r="S120" s="2" t="s">
        <v>294</v>
      </c>
      <c r="T120" t="s">
        <v>381</v>
      </c>
      <c r="U120" t="s">
        <v>307</v>
      </c>
    </row>
    <row r="121" spans="3:21" x14ac:dyDescent="0.25">
      <c r="C121">
        <v>115</v>
      </c>
      <c r="D121" s="2" t="s">
        <v>149</v>
      </c>
      <c r="E121" s="2"/>
      <c r="F121" s="2" t="s">
        <v>200</v>
      </c>
      <c r="G121" s="2"/>
      <c r="H121" t="b">
        <v>0</v>
      </c>
      <c r="I121" s="2" t="s">
        <v>149</v>
      </c>
      <c r="J121" s="2"/>
      <c r="K121" s="2"/>
      <c r="L121" t="b">
        <v>1</v>
      </c>
      <c r="M121" t="s">
        <v>544</v>
      </c>
      <c r="N121" s="3">
        <v>43110.763948414351</v>
      </c>
      <c r="O121" s="3">
        <v>43110.763948414351</v>
      </c>
      <c r="P121" s="2"/>
      <c r="Q121" s="2"/>
      <c r="R121" s="2" t="s">
        <v>540</v>
      </c>
      <c r="S121" s="2" t="s">
        <v>294</v>
      </c>
      <c r="T121" t="s">
        <v>381</v>
      </c>
      <c r="U121" t="s">
        <v>307</v>
      </c>
    </row>
    <row r="122" spans="3:21" x14ac:dyDescent="0.25">
      <c r="C122">
        <v>116</v>
      </c>
      <c r="D122" s="2" t="s">
        <v>150</v>
      </c>
      <c r="E122" s="2"/>
      <c r="F122" s="2" t="s">
        <v>200</v>
      </c>
      <c r="G122" s="2"/>
      <c r="H122" t="b">
        <v>0</v>
      </c>
      <c r="I122" s="2" t="s">
        <v>150</v>
      </c>
      <c r="J122" s="2"/>
      <c r="K122" s="2"/>
      <c r="L122" t="b">
        <v>1</v>
      </c>
      <c r="M122" t="s">
        <v>544</v>
      </c>
      <c r="N122" s="3">
        <v>43110.763948414351</v>
      </c>
      <c r="O122" s="3">
        <v>43110.763948414351</v>
      </c>
      <c r="P122" s="2"/>
      <c r="Q122" s="2"/>
      <c r="R122" s="2" t="s">
        <v>540</v>
      </c>
      <c r="S122" s="2" t="s">
        <v>294</v>
      </c>
      <c r="T122" t="s">
        <v>381</v>
      </c>
      <c r="U122" t="s">
        <v>307</v>
      </c>
    </row>
    <row r="123" spans="3:21" x14ac:dyDescent="0.25">
      <c r="C123">
        <v>117</v>
      </c>
      <c r="D123" s="2" t="s">
        <v>147</v>
      </c>
      <c r="E123" s="2"/>
      <c r="F123" s="2" t="s">
        <v>200</v>
      </c>
      <c r="G123" s="2"/>
      <c r="H123" t="b">
        <v>0</v>
      </c>
      <c r="I123" s="2" t="s">
        <v>147</v>
      </c>
      <c r="J123" s="2"/>
      <c r="K123" s="2"/>
      <c r="L123" t="b">
        <v>1</v>
      </c>
      <c r="M123" t="s">
        <v>544</v>
      </c>
      <c r="N123" s="3">
        <v>43110.763948414351</v>
      </c>
      <c r="O123" s="3">
        <v>43110.763948414351</v>
      </c>
      <c r="P123" s="2"/>
      <c r="Q123" s="2"/>
      <c r="R123" s="2" t="s">
        <v>540</v>
      </c>
      <c r="S123" s="2" t="s">
        <v>294</v>
      </c>
      <c r="T123" t="s">
        <v>381</v>
      </c>
      <c r="U123" t="s">
        <v>307</v>
      </c>
    </row>
    <row r="124" spans="3:21" x14ac:dyDescent="0.25">
      <c r="C124">
        <v>118</v>
      </c>
      <c r="D124" s="2" t="s">
        <v>142</v>
      </c>
      <c r="E124" s="2"/>
      <c r="F124" s="2" t="s">
        <v>200</v>
      </c>
      <c r="G124" s="2"/>
      <c r="H124" t="b">
        <v>0</v>
      </c>
      <c r="I124" s="2" t="s">
        <v>142</v>
      </c>
      <c r="J124" s="2"/>
      <c r="K124" s="2"/>
      <c r="L124" t="b">
        <v>1</v>
      </c>
      <c r="M124" t="s">
        <v>544</v>
      </c>
      <c r="N124" s="3">
        <v>43110.763948414351</v>
      </c>
      <c r="O124" s="3">
        <v>43110.763948414351</v>
      </c>
      <c r="P124" s="2"/>
      <c r="Q124" s="2"/>
      <c r="R124" s="2" t="s">
        <v>540</v>
      </c>
      <c r="S124" s="2" t="s">
        <v>294</v>
      </c>
      <c r="T124" t="s">
        <v>381</v>
      </c>
      <c r="U124" t="s">
        <v>307</v>
      </c>
    </row>
    <row r="125" spans="3:21" x14ac:dyDescent="0.25">
      <c r="C125">
        <v>119</v>
      </c>
      <c r="D125" s="2" t="s">
        <v>159</v>
      </c>
      <c r="E125" s="2"/>
      <c r="F125" s="2" t="s">
        <v>200</v>
      </c>
      <c r="G125" s="2"/>
      <c r="H125" t="b">
        <v>0</v>
      </c>
      <c r="I125" s="2" t="s">
        <v>159</v>
      </c>
      <c r="J125" s="2"/>
      <c r="K125" s="2"/>
      <c r="L125" t="b">
        <v>1</v>
      </c>
      <c r="M125" t="s">
        <v>383</v>
      </c>
      <c r="N125" s="3">
        <v>43276.07324247685</v>
      </c>
      <c r="O125" s="3">
        <v>43110.763948414351</v>
      </c>
      <c r="P125" s="2"/>
      <c r="Q125" s="2"/>
      <c r="R125" s="2" t="s">
        <v>540</v>
      </c>
      <c r="S125" s="2" t="s">
        <v>295</v>
      </c>
      <c r="T125" t="s">
        <v>381</v>
      </c>
      <c r="U125" t="s">
        <v>307</v>
      </c>
    </row>
    <row r="126" spans="3:21" x14ac:dyDescent="0.25">
      <c r="C126">
        <v>120</v>
      </c>
      <c r="D126" s="2" t="s">
        <v>565</v>
      </c>
      <c r="E126" s="2"/>
      <c r="F126" s="2" t="s">
        <v>200</v>
      </c>
      <c r="G126" s="2"/>
      <c r="H126" t="b">
        <v>1</v>
      </c>
      <c r="I126" s="2"/>
      <c r="J126" s="2" t="s">
        <v>566</v>
      </c>
      <c r="K126" s="2"/>
      <c r="L126" t="b">
        <v>1</v>
      </c>
      <c r="M126" t="s">
        <v>544</v>
      </c>
      <c r="N126" s="3">
        <v>43268.036008252318</v>
      </c>
      <c r="O126" s="3">
        <v>43110.763948414351</v>
      </c>
      <c r="P126" s="2"/>
      <c r="Q126" s="2"/>
      <c r="R126" s="2" t="s">
        <v>540</v>
      </c>
      <c r="S126" s="2" t="s">
        <v>556</v>
      </c>
      <c r="T126" t="s">
        <v>557</v>
      </c>
      <c r="U126" t="s">
        <v>307</v>
      </c>
    </row>
    <row r="127" spans="3:21" x14ac:dyDescent="0.25">
      <c r="C127">
        <v>121</v>
      </c>
      <c r="D127" s="2" t="s">
        <v>161</v>
      </c>
      <c r="E127" s="2"/>
      <c r="F127" s="2" t="s">
        <v>200</v>
      </c>
      <c r="G127" s="2"/>
      <c r="H127" t="b">
        <v>0</v>
      </c>
      <c r="I127" s="2" t="s">
        <v>161</v>
      </c>
      <c r="J127" s="2"/>
      <c r="K127" s="2"/>
      <c r="L127" t="b">
        <v>1</v>
      </c>
      <c r="M127" t="s">
        <v>383</v>
      </c>
      <c r="N127" s="3">
        <v>43276.07324247685</v>
      </c>
      <c r="O127" s="3">
        <v>43110.763948414351</v>
      </c>
      <c r="P127" s="2"/>
      <c r="Q127" s="2"/>
      <c r="R127" s="2" t="s">
        <v>540</v>
      </c>
      <c r="S127" s="2" t="s">
        <v>295</v>
      </c>
      <c r="T127" t="s">
        <v>381</v>
      </c>
      <c r="U127" t="s">
        <v>307</v>
      </c>
    </row>
    <row r="128" spans="3:21" x14ac:dyDescent="0.25">
      <c r="C128">
        <v>122</v>
      </c>
      <c r="D128" s="2" t="s">
        <v>146</v>
      </c>
      <c r="E128" s="2"/>
      <c r="F128" s="2" t="s">
        <v>200</v>
      </c>
      <c r="G128" s="2"/>
      <c r="H128" t="b">
        <v>0</v>
      </c>
      <c r="I128" s="2" t="s">
        <v>146</v>
      </c>
      <c r="J128" s="2"/>
      <c r="K128" s="2"/>
      <c r="L128" t="b">
        <v>1</v>
      </c>
      <c r="M128" t="s">
        <v>544</v>
      </c>
      <c r="N128" s="3">
        <v>43110.763948414351</v>
      </c>
      <c r="O128" s="3">
        <v>43110.763948414351</v>
      </c>
      <c r="P128" s="2"/>
      <c r="Q128" s="2"/>
      <c r="R128" s="2" t="s">
        <v>540</v>
      </c>
      <c r="S128" s="2" t="s">
        <v>294</v>
      </c>
      <c r="T128" t="s">
        <v>381</v>
      </c>
      <c r="U128" t="s">
        <v>307</v>
      </c>
    </row>
    <row r="129" spans="3:21" x14ac:dyDescent="0.25">
      <c r="C129">
        <v>123</v>
      </c>
      <c r="D129" s="2" t="s">
        <v>34</v>
      </c>
      <c r="E129" s="2"/>
      <c r="F129" s="2" t="s">
        <v>196</v>
      </c>
      <c r="G129" s="2"/>
      <c r="H129" t="b">
        <v>1</v>
      </c>
      <c r="I129" s="2" t="s">
        <v>34</v>
      </c>
      <c r="J129" s="2"/>
      <c r="K129" s="2"/>
      <c r="L129" t="b">
        <v>1</v>
      </c>
      <c r="M129" t="s">
        <v>544</v>
      </c>
      <c r="N129" s="3">
        <v>43110.763948414351</v>
      </c>
      <c r="O129" s="3">
        <v>43110.763948414351</v>
      </c>
      <c r="P129" s="2"/>
      <c r="Q129" s="2"/>
      <c r="R129" s="2" t="s">
        <v>444</v>
      </c>
      <c r="S129" s="2" t="s">
        <v>295</v>
      </c>
      <c r="T129" t="s">
        <v>381</v>
      </c>
      <c r="U129" t="s">
        <v>550</v>
      </c>
    </row>
    <row r="130" spans="3:21" x14ac:dyDescent="0.25">
      <c r="C130">
        <v>124</v>
      </c>
      <c r="D130" s="2" t="s">
        <v>33</v>
      </c>
      <c r="E130" s="2"/>
      <c r="F130" s="2" t="s">
        <v>196</v>
      </c>
      <c r="G130" s="2"/>
      <c r="H130" t="b">
        <v>1</v>
      </c>
      <c r="I130" s="2" t="s">
        <v>33</v>
      </c>
      <c r="J130" s="2"/>
      <c r="K130" s="2"/>
      <c r="L130" t="b">
        <v>1</v>
      </c>
      <c r="M130" t="s">
        <v>544</v>
      </c>
      <c r="N130" s="3">
        <v>43110.763948414351</v>
      </c>
      <c r="O130" s="3">
        <v>43110.763948414351</v>
      </c>
      <c r="P130" s="2"/>
      <c r="Q130" s="2"/>
      <c r="R130" s="2" t="s">
        <v>444</v>
      </c>
      <c r="S130" s="2" t="s">
        <v>295</v>
      </c>
      <c r="T130" t="s">
        <v>381</v>
      </c>
      <c r="U130" t="s">
        <v>550</v>
      </c>
    </row>
    <row r="131" spans="3:21" x14ac:dyDescent="0.25">
      <c r="C131">
        <v>125</v>
      </c>
      <c r="D131" s="2" t="s">
        <v>28</v>
      </c>
      <c r="E131" s="2"/>
      <c r="F131" s="2" t="s">
        <v>196</v>
      </c>
      <c r="G131" s="2"/>
      <c r="H131" t="b">
        <v>1</v>
      </c>
      <c r="I131" s="2" t="s">
        <v>28</v>
      </c>
      <c r="J131" s="2"/>
      <c r="K131" s="2"/>
      <c r="L131" t="b">
        <v>1</v>
      </c>
      <c r="M131" t="s">
        <v>544</v>
      </c>
      <c r="N131" s="3">
        <v>43110.763948414351</v>
      </c>
      <c r="O131" s="3">
        <v>43110.763948414351</v>
      </c>
      <c r="P131" s="2"/>
      <c r="Q131" s="2"/>
      <c r="R131" s="2" t="s">
        <v>444</v>
      </c>
      <c r="S131" s="2" t="s">
        <v>297</v>
      </c>
      <c r="T131" t="s">
        <v>381</v>
      </c>
      <c r="U131" t="s">
        <v>567</v>
      </c>
    </row>
    <row r="132" spans="3:21" x14ac:dyDescent="0.25">
      <c r="C132">
        <v>126</v>
      </c>
      <c r="D132" s="2" t="s">
        <v>41</v>
      </c>
      <c r="E132" s="2"/>
      <c r="F132" s="2" t="s">
        <v>196</v>
      </c>
      <c r="G132" s="2"/>
      <c r="H132" t="b">
        <v>1</v>
      </c>
      <c r="I132" s="2" t="s">
        <v>41</v>
      </c>
      <c r="J132" s="2"/>
      <c r="K132" s="2"/>
      <c r="L132" t="b">
        <v>1</v>
      </c>
      <c r="M132" t="s">
        <v>544</v>
      </c>
      <c r="N132" s="3">
        <v>43184.733464074074</v>
      </c>
      <c r="O132" s="3">
        <v>43184.733464074074</v>
      </c>
      <c r="P132" s="2"/>
      <c r="Q132" s="2"/>
      <c r="R132" s="2" t="s">
        <v>444</v>
      </c>
      <c r="S132" s="2" t="s">
        <v>295</v>
      </c>
      <c r="T132" t="s">
        <v>381</v>
      </c>
      <c r="U132" t="s">
        <v>307</v>
      </c>
    </row>
    <row r="133" spans="3:21" x14ac:dyDescent="0.25">
      <c r="C133">
        <v>127</v>
      </c>
      <c r="D133" s="2" t="s">
        <v>25</v>
      </c>
      <c r="E133" s="2"/>
      <c r="F133" s="2" t="s">
        <v>196</v>
      </c>
      <c r="G133" s="2"/>
      <c r="H133" t="b">
        <v>1</v>
      </c>
      <c r="I133" s="2" t="s">
        <v>25</v>
      </c>
      <c r="J133" s="2"/>
      <c r="K133" s="2"/>
      <c r="L133" t="b">
        <v>1</v>
      </c>
      <c r="M133" t="s">
        <v>544</v>
      </c>
      <c r="N133" s="3">
        <v>43110.763948414351</v>
      </c>
      <c r="O133" s="3">
        <v>43110.763948414351</v>
      </c>
      <c r="P133" s="2"/>
      <c r="Q133" s="2"/>
      <c r="R133" s="2" t="s">
        <v>444</v>
      </c>
      <c r="S133" s="2" t="s">
        <v>296</v>
      </c>
      <c r="T133" t="s">
        <v>381</v>
      </c>
      <c r="U133" t="s">
        <v>307</v>
      </c>
    </row>
    <row r="134" spans="3:21" x14ac:dyDescent="0.25">
      <c r="C134">
        <v>128</v>
      </c>
      <c r="D134" s="2" t="s">
        <v>39</v>
      </c>
      <c r="E134" s="2"/>
      <c r="F134" s="2" t="s">
        <v>196</v>
      </c>
      <c r="G134" s="2"/>
      <c r="H134" t="b">
        <v>1</v>
      </c>
      <c r="I134" s="2" t="s">
        <v>39</v>
      </c>
      <c r="J134" s="2"/>
      <c r="K134" s="2"/>
      <c r="L134" t="b">
        <v>1</v>
      </c>
      <c r="M134" t="s">
        <v>544</v>
      </c>
      <c r="N134" s="3">
        <v>43184.733464074074</v>
      </c>
      <c r="O134" s="3">
        <v>43184.733464074074</v>
      </c>
      <c r="P134" s="2"/>
      <c r="Q134" s="2"/>
      <c r="R134" s="2" t="s">
        <v>444</v>
      </c>
      <c r="S134" s="2" t="s">
        <v>295</v>
      </c>
      <c r="T134" t="s">
        <v>381</v>
      </c>
      <c r="U134" t="s">
        <v>307</v>
      </c>
    </row>
    <row r="135" spans="3:21" x14ac:dyDescent="0.25">
      <c r="C135">
        <v>129</v>
      </c>
      <c r="D135" s="2" t="s">
        <v>27</v>
      </c>
      <c r="E135" s="2"/>
      <c r="F135" s="2" t="s">
        <v>196</v>
      </c>
      <c r="G135" s="2"/>
      <c r="H135" t="b">
        <v>1</v>
      </c>
      <c r="I135" s="2" t="s">
        <v>27</v>
      </c>
      <c r="J135" s="2"/>
      <c r="K135" s="2"/>
      <c r="L135" t="b">
        <v>1</v>
      </c>
      <c r="M135" t="s">
        <v>544</v>
      </c>
      <c r="N135" s="3">
        <v>43110.763948414351</v>
      </c>
      <c r="O135" s="3">
        <v>43110.763948414351</v>
      </c>
      <c r="P135" s="2"/>
      <c r="Q135" s="2"/>
      <c r="R135" s="2" t="s">
        <v>444</v>
      </c>
      <c r="S135" s="2" t="s">
        <v>295</v>
      </c>
      <c r="T135" t="s">
        <v>381</v>
      </c>
      <c r="U135" t="s">
        <v>567</v>
      </c>
    </row>
    <row r="136" spans="3:21" x14ac:dyDescent="0.25">
      <c r="C136">
        <v>130</v>
      </c>
      <c r="D136" s="2" t="s">
        <v>32</v>
      </c>
      <c r="E136" s="2"/>
      <c r="F136" s="2" t="s">
        <v>196</v>
      </c>
      <c r="G136" s="2"/>
      <c r="H136" t="b">
        <v>1</v>
      </c>
      <c r="I136" s="2" t="s">
        <v>32</v>
      </c>
      <c r="J136" s="2"/>
      <c r="K136" s="2"/>
      <c r="L136" t="b">
        <v>1</v>
      </c>
      <c r="M136" t="s">
        <v>544</v>
      </c>
      <c r="N136" s="3">
        <v>43110.763948414351</v>
      </c>
      <c r="O136" s="3">
        <v>43110.763948414351</v>
      </c>
      <c r="P136" s="2"/>
      <c r="Q136" s="2"/>
      <c r="R136" s="2" t="s">
        <v>444</v>
      </c>
      <c r="S136" s="2" t="s">
        <v>295</v>
      </c>
      <c r="T136" t="s">
        <v>381</v>
      </c>
      <c r="U136" t="s">
        <v>550</v>
      </c>
    </row>
    <row r="137" spans="3:21" x14ac:dyDescent="0.25">
      <c r="C137">
        <v>131</v>
      </c>
      <c r="D137" s="2" t="s">
        <v>31</v>
      </c>
      <c r="E137" s="2"/>
      <c r="F137" s="2" t="s">
        <v>196</v>
      </c>
      <c r="G137" s="2"/>
      <c r="H137" t="b">
        <v>1</v>
      </c>
      <c r="I137" s="2" t="s">
        <v>31</v>
      </c>
      <c r="J137" s="2"/>
      <c r="K137" s="2"/>
      <c r="L137" t="b">
        <v>1</v>
      </c>
      <c r="M137" t="s">
        <v>544</v>
      </c>
      <c r="N137" s="3">
        <v>43110.763948414351</v>
      </c>
      <c r="O137" s="3">
        <v>43110.763948414351</v>
      </c>
      <c r="P137" s="2"/>
      <c r="Q137" s="2"/>
      <c r="R137" s="2" t="s">
        <v>444</v>
      </c>
      <c r="S137" s="2" t="s">
        <v>296</v>
      </c>
      <c r="T137" t="s">
        <v>381</v>
      </c>
      <c r="U137" t="s">
        <v>567</v>
      </c>
    </row>
    <row r="138" spans="3:21" x14ac:dyDescent="0.25">
      <c r="C138">
        <v>132</v>
      </c>
      <c r="D138" s="2" t="s">
        <v>35</v>
      </c>
      <c r="E138" s="2"/>
      <c r="F138" s="2" t="s">
        <v>196</v>
      </c>
      <c r="G138" s="2"/>
      <c r="H138" t="b">
        <v>1</v>
      </c>
      <c r="I138" s="2" t="s">
        <v>35</v>
      </c>
      <c r="J138" s="2"/>
      <c r="K138" s="2"/>
      <c r="L138" t="b">
        <v>1</v>
      </c>
      <c r="M138" t="s">
        <v>544</v>
      </c>
      <c r="N138" s="3">
        <v>43110.763948414351</v>
      </c>
      <c r="O138" s="3">
        <v>43110.763948414351</v>
      </c>
      <c r="P138" s="2"/>
      <c r="Q138" s="2"/>
      <c r="R138" s="2" t="s">
        <v>444</v>
      </c>
      <c r="S138" s="2" t="s">
        <v>295</v>
      </c>
      <c r="T138" t="s">
        <v>381</v>
      </c>
      <c r="U138" t="s">
        <v>550</v>
      </c>
    </row>
    <row r="139" spans="3:21" x14ac:dyDescent="0.25">
      <c r="C139">
        <v>133</v>
      </c>
      <c r="D139" s="2" t="s">
        <v>38</v>
      </c>
      <c r="E139" s="2"/>
      <c r="F139" s="2" t="s">
        <v>196</v>
      </c>
      <c r="G139" s="2"/>
      <c r="H139" t="b">
        <v>1</v>
      </c>
      <c r="I139" s="2" t="s">
        <v>38</v>
      </c>
      <c r="J139" s="2"/>
      <c r="K139" s="2"/>
      <c r="L139" t="b">
        <v>1</v>
      </c>
      <c r="M139" t="s">
        <v>544</v>
      </c>
      <c r="N139" s="3">
        <v>43110.763948414351</v>
      </c>
      <c r="O139" s="3">
        <v>43110.763948414351</v>
      </c>
      <c r="P139" s="2"/>
      <c r="Q139" s="2"/>
      <c r="R139" s="2" t="s">
        <v>444</v>
      </c>
      <c r="S139" s="2" t="s">
        <v>295</v>
      </c>
      <c r="T139" t="s">
        <v>381</v>
      </c>
      <c r="U139" t="s">
        <v>307</v>
      </c>
    </row>
    <row r="140" spans="3:21" x14ac:dyDescent="0.25">
      <c r="C140">
        <v>134</v>
      </c>
      <c r="D140" s="2" t="s">
        <v>37</v>
      </c>
      <c r="E140" s="2"/>
      <c r="F140" s="2" t="s">
        <v>196</v>
      </c>
      <c r="G140" s="2"/>
      <c r="H140" t="b">
        <v>1</v>
      </c>
      <c r="I140" s="2" t="s">
        <v>37</v>
      </c>
      <c r="J140" s="2"/>
      <c r="K140" s="2"/>
      <c r="L140" t="b">
        <v>1</v>
      </c>
      <c r="M140" t="s">
        <v>544</v>
      </c>
      <c r="N140" s="3">
        <v>43110.763948414351</v>
      </c>
      <c r="O140" s="3">
        <v>43110.763948414351</v>
      </c>
      <c r="P140" s="2"/>
      <c r="Q140" s="2"/>
      <c r="R140" s="2" t="s">
        <v>444</v>
      </c>
      <c r="S140" s="2" t="s">
        <v>294</v>
      </c>
      <c r="T140" t="s">
        <v>381</v>
      </c>
      <c r="U140" t="s">
        <v>307</v>
      </c>
    </row>
    <row r="141" spans="3:21" x14ac:dyDescent="0.25">
      <c r="C141">
        <v>135</v>
      </c>
      <c r="D141" s="2" t="s">
        <v>36</v>
      </c>
      <c r="E141" s="2"/>
      <c r="F141" s="2" t="s">
        <v>196</v>
      </c>
      <c r="G141" s="2"/>
      <c r="H141" t="b">
        <v>1</v>
      </c>
      <c r="I141" s="2" t="s">
        <v>36</v>
      </c>
      <c r="J141" s="2"/>
      <c r="K141" s="2"/>
      <c r="L141" t="b">
        <v>1</v>
      </c>
      <c r="M141" t="s">
        <v>544</v>
      </c>
      <c r="N141" s="3">
        <v>43110.763948414351</v>
      </c>
      <c r="O141" s="3">
        <v>43110.763948414351</v>
      </c>
      <c r="P141" s="2"/>
      <c r="Q141" s="2"/>
      <c r="R141" s="2" t="s">
        <v>444</v>
      </c>
      <c r="S141" s="2" t="s">
        <v>295</v>
      </c>
      <c r="T141" t="s">
        <v>381</v>
      </c>
      <c r="U141" t="s">
        <v>307</v>
      </c>
    </row>
    <row r="142" spans="3:21" x14ac:dyDescent="0.25">
      <c r="C142">
        <v>136</v>
      </c>
      <c r="D142" s="2" t="s">
        <v>40</v>
      </c>
      <c r="E142" s="2"/>
      <c r="F142" s="2" t="s">
        <v>196</v>
      </c>
      <c r="G142" s="2"/>
      <c r="H142" t="b">
        <v>1</v>
      </c>
      <c r="I142" s="2" t="s">
        <v>40</v>
      </c>
      <c r="J142" s="2"/>
      <c r="K142" s="2"/>
      <c r="L142" t="b">
        <v>1</v>
      </c>
      <c r="M142" t="s">
        <v>544</v>
      </c>
      <c r="N142" s="3">
        <v>43184.733464074074</v>
      </c>
      <c r="O142" s="3">
        <v>43184.733464074074</v>
      </c>
      <c r="P142" s="2"/>
      <c r="Q142" s="2"/>
      <c r="R142" s="2" t="s">
        <v>444</v>
      </c>
      <c r="S142" s="2" t="s">
        <v>295</v>
      </c>
      <c r="T142" t="s">
        <v>381</v>
      </c>
      <c r="U142" t="s">
        <v>307</v>
      </c>
    </row>
    <row r="143" spans="3:21" x14ac:dyDescent="0.25">
      <c r="C143">
        <v>137</v>
      </c>
      <c r="D143" s="2" t="s">
        <v>29</v>
      </c>
      <c r="E143" s="2"/>
      <c r="F143" s="2" t="s">
        <v>196</v>
      </c>
      <c r="G143" s="2"/>
      <c r="H143" t="b">
        <v>1</v>
      </c>
      <c r="I143" s="2" t="s">
        <v>29</v>
      </c>
      <c r="J143" s="2"/>
      <c r="K143" s="2"/>
      <c r="L143" t="b">
        <v>1</v>
      </c>
      <c r="M143" t="s">
        <v>544</v>
      </c>
      <c r="N143" s="3">
        <v>43110.763948414351</v>
      </c>
      <c r="O143" s="3">
        <v>43110.763948414351</v>
      </c>
      <c r="P143" s="2"/>
      <c r="Q143" s="2"/>
      <c r="R143" s="2" t="s">
        <v>444</v>
      </c>
      <c r="S143" s="2" t="s">
        <v>296</v>
      </c>
      <c r="T143" t="s">
        <v>381</v>
      </c>
      <c r="U143" t="s">
        <v>567</v>
      </c>
    </row>
    <row r="144" spans="3:21" x14ac:dyDescent="0.25">
      <c r="C144">
        <v>138</v>
      </c>
      <c r="D144" s="2" t="s">
        <v>30</v>
      </c>
      <c r="E144" s="2"/>
      <c r="F144" s="2" t="s">
        <v>196</v>
      </c>
      <c r="G144" s="2"/>
      <c r="H144" t="b">
        <v>1</v>
      </c>
      <c r="I144" s="2" t="s">
        <v>30</v>
      </c>
      <c r="J144" s="2"/>
      <c r="K144" s="2"/>
      <c r="L144" t="b">
        <v>1</v>
      </c>
      <c r="M144" t="s">
        <v>544</v>
      </c>
      <c r="N144" s="3">
        <v>43110.763948414351</v>
      </c>
      <c r="O144" s="3">
        <v>43110.763948414351</v>
      </c>
      <c r="P144" s="2"/>
      <c r="Q144" s="2"/>
      <c r="R144" s="2" t="s">
        <v>444</v>
      </c>
      <c r="S144" s="2" t="s">
        <v>296</v>
      </c>
      <c r="T144" t="s">
        <v>381</v>
      </c>
      <c r="U144" t="s">
        <v>567</v>
      </c>
    </row>
    <row r="145" spans="3:21" x14ac:dyDescent="0.25">
      <c r="C145">
        <v>139</v>
      </c>
      <c r="D145" s="2" t="s">
        <v>111</v>
      </c>
      <c r="E145" s="2"/>
      <c r="F145" s="2" t="s">
        <v>198</v>
      </c>
      <c r="G145" s="2"/>
      <c r="H145" t="b">
        <v>0</v>
      </c>
      <c r="I145" s="2" t="s">
        <v>111</v>
      </c>
      <c r="J145" s="2"/>
      <c r="K145" s="2"/>
      <c r="L145" t="b">
        <v>1</v>
      </c>
      <c r="M145" t="s">
        <v>544</v>
      </c>
      <c r="N145" s="3">
        <v>43110.763948414351</v>
      </c>
      <c r="O145" s="3">
        <v>43110.763948414351</v>
      </c>
      <c r="P145" s="2"/>
      <c r="Q145" s="2"/>
      <c r="R145" s="2" t="s">
        <v>535</v>
      </c>
      <c r="S145" s="2" t="s">
        <v>294</v>
      </c>
      <c r="T145" t="s">
        <v>381</v>
      </c>
      <c r="U145" t="s">
        <v>307</v>
      </c>
    </row>
    <row r="146" spans="3:21" x14ac:dyDescent="0.25">
      <c r="C146">
        <v>140</v>
      </c>
      <c r="D146" s="2" t="s">
        <v>108</v>
      </c>
      <c r="E146" s="2"/>
      <c r="F146" s="2" t="s">
        <v>198</v>
      </c>
      <c r="G146" s="2"/>
      <c r="H146" t="b">
        <v>0</v>
      </c>
      <c r="I146" s="2" t="s">
        <v>108</v>
      </c>
      <c r="J146" s="2"/>
      <c r="K146" s="2"/>
      <c r="L146" t="b">
        <v>1</v>
      </c>
      <c r="M146" t="s">
        <v>544</v>
      </c>
      <c r="N146" s="3">
        <v>43110.763948414351</v>
      </c>
      <c r="O146" s="3">
        <v>43110.763948414351</v>
      </c>
      <c r="P146" s="2"/>
      <c r="Q146" s="2"/>
      <c r="R146" s="2" t="s">
        <v>535</v>
      </c>
      <c r="S146" s="2" t="s">
        <v>294</v>
      </c>
      <c r="T146" t="s">
        <v>381</v>
      </c>
      <c r="U146" t="s">
        <v>307</v>
      </c>
    </row>
    <row r="147" spans="3:21" x14ac:dyDescent="0.25">
      <c r="C147">
        <v>141</v>
      </c>
      <c r="D147" s="2" t="s">
        <v>110</v>
      </c>
      <c r="E147" s="2"/>
      <c r="F147" s="2" t="s">
        <v>198</v>
      </c>
      <c r="G147" s="2"/>
      <c r="H147" t="b">
        <v>0</v>
      </c>
      <c r="I147" s="2" t="s">
        <v>110</v>
      </c>
      <c r="J147" s="2"/>
      <c r="K147" s="2"/>
      <c r="L147" t="b">
        <v>1</v>
      </c>
      <c r="M147" t="s">
        <v>544</v>
      </c>
      <c r="N147" s="3">
        <v>43110.763948414351</v>
      </c>
      <c r="O147" s="3">
        <v>43110.763948414351</v>
      </c>
      <c r="P147" s="2"/>
      <c r="Q147" s="2"/>
      <c r="R147" s="2" t="s">
        <v>535</v>
      </c>
      <c r="S147" s="2" t="s">
        <v>294</v>
      </c>
      <c r="T147" t="s">
        <v>381</v>
      </c>
      <c r="U147" t="s">
        <v>307</v>
      </c>
    </row>
    <row r="148" spans="3:21" x14ac:dyDescent="0.25">
      <c r="C148">
        <v>142</v>
      </c>
      <c r="D148" s="2" t="s">
        <v>98</v>
      </c>
      <c r="E148" s="2"/>
      <c r="F148" s="2" t="s">
        <v>198</v>
      </c>
      <c r="G148" s="2"/>
      <c r="H148" t="b">
        <v>0</v>
      </c>
      <c r="I148" s="2" t="s">
        <v>98</v>
      </c>
      <c r="J148" s="2"/>
      <c r="K148" s="2"/>
      <c r="L148" t="b">
        <v>1</v>
      </c>
      <c r="M148" t="s">
        <v>544</v>
      </c>
      <c r="N148" s="3">
        <v>43110.763948414351</v>
      </c>
      <c r="O148" s="3">
        <v>43110.763948414351</v>
      </c>
      <c r="P148" s="2"/>
      <c r="Q148" s="2"/>
      <c r="R148" s="2" t="s">
        <v>535</v>
      </c>
      <c r="S148" s="2" t="s">
        <v>294</v>
      </c>
      <c r="T148" t="s">
        <v>381</v>
      </c>
      <c r="U148" t="s">
        <v>307</v>
      </c>
    </row>
    <row r="149" spans="3:21" x14ac:dyDescent="0.25">
      <c r="C149">
        <v>143</v>
      </c>
      <c r="D149" s="2" t="s">
        <v>99</v>
      </c>
      <c r="E149" s="2"/>
      <c r="F149" s="2" t="s">
        <v>198</v>
      </c>
      <c r="G149" s="2"/>
      <c r="H149" t="b">
        <v>0</v>
      </c>
      <c r="I149" s="2" t="s">
        <v>99</v>
      </c>
      <c r="J149" s="2"/>
      <c r="K149" s="2"/>
      <c r="L149" t="b">
        <v>1</v>
      </c>
      <c r="M149" t="s">
        <v>544</v>
      </c>
      <c r="N149" s="3">
        <v>43110.763948414351</v>
      </c>
      <c r="O149" s="3">
        <v>43110.763948414351</v>
      </c>
      <c r="P149" s="2"/>
      <c r="Q149" s="2"/>
      <c r="R149" s="2" t="s">
        <v>535</v>
      </c>
      <c r="S149" s="2" t="s">
        <v>294</v>
      </c>
      <c r="T149" t="s">
        <v>381</v>
      </c>
      <c r="U149" t="s">
        <v>307</v>
      </c>
    </row>
    <row r="150" spans="3:21" x14ac:dyDescent="0.25">
      <c r="C150">
        <v>144</v>
      </c>
      <c r="D150" s="2" t="s">
        <v>112</v>
      </c>
      <c r="E150" s="2"/>
      <c r="F150" s="2" t="s">
        <v>198</v>
      </c>
      <c r="G150" s="2"/>
      <c r="H150" t="b">
        <v>0</v>
      </c>
      <c r="I150" s="2" t="s">
        <v>112</v>
      </c>
      <c r="J150" s="2"/>
      <c r="K150" s="2"/>
      <c r="L150" t="b">
        <v>1</v>
      </c>
      <c r="M150" t="s">
        <v>383</v>
      </c>
      <c r="N150" s="3">
        <v>43276.07324247685</v>
      </c>
      <c r="O150" s="3">
        <v>43110.763948414351</v>
      </c>
      <c r="P150" s="2"/>
      <c r="Q150" s="2"/>
      <c r="R150" s="2" t="s">
        <v>535</v>
      </c>
      <c r="S150" s="2" t="s">
        <v>295</v>
      </c>
      <c r="T150" t="s">
        <v>381</v>
      </c>
      <c r="U150" t="s">
        <v>307</v>
      </c>
    </row>
    <row r="151" spans="3:21" x14ac:dyDescent="0.25">
      <c r="C151">
        <v>145</v>
      </c>
      <c r="D151" s="2" t="s">
        <v>113</v>
      </c>
      <c r="E151" s="2"/>
      <c r="F151" s="2" t="s">
        <v>198</v>
      </c>
      <c r="G151" s="2"/>
      <c r="H151" t="b">
        <v>0</v>
      </c>
      <c r="I151" s="2" t="s">
        <v>113</v>
      </c>
      <c r="J151" s="2"/>
      <c r="K151" s="2"/>
      <c r="L151" t="b">
        <v>1</v>
      </c>
      <c r="M151" t="s">
        <v>383</v>
      </c>
      <c r="N151" s="3">
        <v>43276.07324247685</v>
      </c>
      <c r="O151" s="3">
        <v>43110.763948414351</v>
      </c>
      <c r="P151" s="2"/>
      <c r="Q151" s="2"/>
      <c r="R151" s="2" t="s">
        <v>535</v>
      </c>
      <c r="S151" s="2" t="s">
        <v>296</v>
      </c>
      <c r="T151" t="s">
        <v>381</v>
      </c>
      <c r="U151" t="s">
        <v>307</v>
      </c>
    </row>
    <row r="152" spans="3:21" x14ac:dyDescent="0.25">
      <c r="C152">
        <v>146</v>
      </c>
      <c r="D152" s="2" t="s">
        <v>102</v>
      </c>
      <c r="E152" s="2"/>
      <c r="F152" s="2" t="s">
        <v>198</v>
      </c>
      <c r="G152" s="2"/>
      <c r="H152" t="b">
        <v>0</v>
      </c>
      <c r="I152" s="2" t="s">
        <v>102</v>
      </c>
      <c r="J152" s="2"/>
      <c r="K152" s="2"/>
      <c r="L152" t="b">
        <v>1</v>
      </c>
      <c r="M152" t="s">
        <v>544</v>
      </c>
      <c r="N152" s="3">
        <v>43110.763948414351</v>
      </c>
      <c r="O152" s="3">
        <v>43110.763948414351</v>
      </c>
      <c r="P152" s="2"/>
      <c r="Q152" s="2"/>
      <c r="R152" s="2" t="s">
        <v>535</v>
      </c>
      <c r="S152" s="2" t="s">
        <v>294</v>
      </c>
      <c r="T152" t="s">
        <v>381</v>
      </c>
      <c r="U152" t="s">
        <v>307</v>
      </c>
    </row>
    <row r="153" spans="3:21" x14ac:dyDescent="0.25">
      <c r="C153">
        <v>147</v>
      </c>
      <c r="D153" s="2" t="s">
        <v>101</v>
      </c>
      <c r="E153" s="2"/>
      <c r="F153" s="2" t="s">
        <v>198</v>
      </c>
      <c r="G153" s="2"/>
      <c r="H153" t="b">
        <v>0</v>
      </c>
      <c r="I153" s="2" t="s">
        <v>101</v>
      </c>
      <c r="J153" s="2"/>
      <c r="K153" s="2"/>
      <c r="L153" t="b">
        <v>1</v>
      </c>
      <c r="M153" t="s">
        <v>544</v>
      </c>
      <c r="N153" s="3">
        <v>43110.763948414351</v>
      </c>
      <c r="O153" s="3">
        <v>43110.763948414351</v>
      </c>
      <c r="P153" s="2"/>
      <c r="Q153" s="2"/>
      <c r="R153" s="2" t="s">
        <v>535</v>
      </c>
      <c r="S153" s="2" t="s">
        <v>8</v>
      </c>
      <c r="T153" t="s">
        <v>381</v>
      </c>
      <c r="U153" t="s">
        <v>307</v>
      </c>
    </row>
    <row r="154" spans="3:21" x14ac:dyDescent="0.25">
      <c r="C154">
        <v>148</v>
      </c>
      <c r="D154" s="2" t="s">
        <v>114</v>
      </c>
      <c r="E154" s="2"/>
      <c r="F154" s="2" t="s">
        <v>198</v>
      </c>
      <c r="G154" s="2"/>
      <c r="H154" t="b">
        <v>0</v>
      </c>
      <c r="I154" s="2" t="s">
        <v>114</v>
      </c>
      <c r="J154" s="2"/>
      <c r="K154" s="2"/>
      <c r="L154" t="b">
        <v>1</v>
      </c>
      <c r="M154" t="s">
        <v>544</v>
      </c>
      <c r="N154" s="3">
        <v>43110.763948414351</v>
      </c>
      <c r="O154" s="3">
        <v>43110.763948414351</v>
      </c>
      <c r="P154" s="2"/>
      <c r="Q154" s="2"/>
      <c r="R154" s="2" t="s">
        <v>535</v>
      </c>
      <c r="S154" s="2" t="s">
        <v>294</v>
      </c>
      <c r="T154" t="s">
        <v>381</v>
      </c>
      <c r="U154" t="s">
        <v>307</v>
      </c>
    </row>
    <row r="155" spans="3:21" x14ac:dyDescent="0.25">
      <c r="C155">
        <v>149</v>
      </c>
      <c r="D155" s="2" t="s">
        <v>32</v>
      </c>
      <c r="E155" s="2"/>
      <c r="F155" s="2" t="s">
        <v>198</v>
      </c>
      <c r="G155" s="2"/>
      <c r="H155" t="b">
        <v>1</v>
      </c>
      <c r="I155" s="2" t="s">
        <v>32</v>
      </c>
      <c r="J155" s="2"/>
      <c r="K155" s="2"/>
      <c r="L155" t="b">
        <v>1</v>
      </c>
      <c r="M155" t="s">
        <v>383</v>
      </c>
      <c r="N155" s="3">
        <v>43276.07324247685</v>
      </c>
      <c r="O155" s="3">
        <v>43110.763948414351</v>
      </c>
      <c r="P155" s="2"/>
      <c r="Q155" s="2"/>
      <c r="R155" s="2" t="s">
        <v>535</v>
      </c>
      <c r="S155" s="2" t="s">
        <v>295</v>
      </c>
      <c r="T155" t="s">
        <v>381</v>
      </c>
      <c r="U155" t="s">
        <v>307</v>
      </c>
    </row>
    <row r="156" spans="3:21" x14ac:dyDescent="0.25">
      <c r="C156">
        <v>150</v>
      </c>
      <c r="D156" s="2" t="s">
        <v>116</v>
      </c>
      <c r="E156" s="2"/>
      <c r="F156" s="2" t="s">
        <v>198</v>
      </c>
      <c r="G156" s="2"/>
      <c r="H156" t="b">
        <v>0</v>
      </c>
      <c r="I156" s="2" t="s">
        <v>116</v>
      </c>
      <c r="J156" s="2"/>
      <c r="K156" s="2"/>
      <c r="L156" t="b">
        <v>1</v>
      </c>
      <c r="M156" t="s">
        <v>544</v>
      </c>
      <c r="N156" s="3">
        <v>43110.763948414351</v>
      </c>
      <c r="O156" s="3">
        <v>43110.763948414351</v>
      </c>
      <c r="P156" s="2"/>
      <c r="Q156" s="2"/>
      <c r="R156" s="2" t="s">
        <v>535</v>
      </c>
      <c r="S156" s="2" t="s">
        <v>294</v>
      </c>
      <c r="T156" t="s">
        <v>381</v>
      </c>
      <c r="U156" t="s">
        <v>307</v>
      </c>
    </row>
    <row r="157" spans="3:21" x14ac:dyDescent="0.25">
      <c r="C157">
        <v>151</v>
      </c>
      <c r="D157" s="2" t="s">
        <v>115</v>
      </c>
      <c r="E157" s="2"/>
      <c r="F157" s="2" t="s">
        <v>198</v>
      </c>
      <c r="G157" s="2"/>
      <c r="H157" t="b">
        <v>0</v>
      </c>
      <c r="I157" s="2" t="s">
        <v>115</v>
      </c>
      <c r="J157" s="2"/>
      <c r="K157" s="2"/>
      <c r="L157" t="b">
        <v>1</v>
      </c>
      <c r="M157" t="s">
        <v>383</v>
      </c>
      <c r="N157" s="3">
        <v>43276.07324247685</v>
      </c>
      <c r="O157" s="3">
        <v>43110.763948414351</v>
      </c>
      <c r="P157" s="2"/>
      <c r="Q157" s="2"/>
      <c r="R157" s="2" t="s">
        <v>535</v>
      </c>
      <c r="S157" s="2" t="s">
        <v>296</v>
      </c>
      <c r="T157" t="s">
        <v>381</v>
      </c>
      <c r="U157" t="s">
        <v>307</v>
      </c>
    </row>
    <row r="158" spans="3:21" x14ac:dyDescent="0.25">
      <c r="C158">
        <v>152</v>
      </c>
      <c r="D158" s="2" t="s">
        <v>104</v>
      </c>
      <c r="E158" s="2"/>
      <c r="F158" s="2" t="s">
        <v>198</v>
      </c>
      <c r="G158" s="2"/>
      <c r="H158" t="b">
        <v>0</v>
      </c>
      <c r="I158" s="2" t="s">
        <v>104</v>
      </c>
      <c r="J158" s="2"/>
      <c r="K158" s="2"/>
      <c r="L158" t="b">
        <v>1</v>
      </c>
      <c r="M158" t="s">
        <v>544</v>
      </c>
      <c r="N158" s="3">
        <v>43110.763948414351</v>
      </c>
      <c r="O158" s="3">
        <v>43110.763948414351</v>
      </c>
      <c r="P158" s="2"/>
      <c r="Q158" s="2"/>
      <c r="R158" s="2" t="s">
        <v>535</v>
      </c>
      <c r="S158" s="2" t="s">
        <v>294</v>
      </c>
      <c r="T158" t="s">
        <v>381</v>
      </c>
      <c r="U158" t="s">
        <v>307</v>
      </c>
    </row>
    <row r="159" spans="3:21" x14ac:dyDescent="0.25">
      <c r="C159">
        <v>153</v>
      </c>
      <c r="D159" s="2" t="s">
        <v>103</v>
      </c>
      <c r="E159" s="2"/>
      <c r="F159" s="2" t="s">
        <v>198</v>
      </c>
      <c r="G159" s="2"/>
      <c r="H159" t="b">
        <v>0</v>
      </c>
      <c r="I159" s="2" t="s">
        <v>103</v>
      </c>
      <c r="J159" s="2"/>
      <c r="K159" s="2"/>
      <c r="L159" t="b">
        <v>1</v>
      </c>
      <c r="M159" t="s">
        <v>544</v>
      </c>
      <c r="N159" s="3">
        <v>43110.763948414351</v>
      </c>
      <c r="O159" s="3">
        <v>43110.763948414351</v>
      </c>
      <c r="P159" s="2"/>
      <c r="Q159" s="2"/>
      <c r="R159" s="2" t="s">
        <v>535</v>
      </c>
      <c r="S159" s="2" t="s">
        <v>294</v>
      </c>
      <c r="T159" t="s">
        <v>381</v>
      </c>
      <c r="U159" t="s">
        <v>307</v>
      </c>
    </row>
    <row r="160" spans="3:21" x14ac:dyDescent="0.25">
      <c r="C160">
        <v>154</v>
      </c>
      <c r="D160" s="2" t="s">
        <v>109</v>
      </c>
      <c r="E160" s="2"/>
      <c r="F160" s="2" t="s">
        <v>198</v>
      </c>
      <c r="G160" s="2"/>
      <c r="H160" t="b">
        <v>0</v>
      </c>
      <c r="I160" s="2" t="s">
        <v>109</v>
      </c>
      <c r="J160" s="2"/>
      <c r="K160" s="2"/>
      <c r="L160" t="b">
        <v>1</v>
      </c>
      <c r="M160" t="s">
        <v>383</v>
      </c>
      <c r="N160" s="3">
        <v>43276.07324247685</v>
      </c>
      <c r="O160" s="3">
        <v>43110.763948414351</v>
      </c>
      <c r="P160" s="2"/>
      <c r="Q160" s="2"/>
      <c r="R160" s="2" t="s">
        <v>535</v>
      </c>
      <c r="S160" s="2" t="s">
        <v>295</v>
      </c>
      <c r="T160" t="s">
        <v>381</v>
      </c>
      <c r="U160" t="s">
        <v>307</v>
      </c>
    </row>
    <row r="161" spans="3:21" x14ac:dyDescent="0.25">
      <c r="C161">
        <v>155</v>
      </c>
      <c r="D161" s="2" t="s">
        <v>568</v>
      </c>
      <c r="E161" s="2"/>
      <c r="F161" s="2" t="s">
        <v>198</v>
      </c>
      <c r="G161" s="2"/>
      <c r="H161" t="b">
        <v>0</v>
      </c>
      <c r="I161" s="2" t="s">
        <v>568</v>
      </c>
      <c r="J161" s="2"/>
      <c r="K161" s="2"/>
      <c r="L161" t="b">
        <v>1</v>
      </c>
      <c r="M161" t="s">
        <v>544</v>
      </c>
      <c r="N161" s="3">
        <v>43239.770423530092</v>
      </c>
      <c r="O161" s="3">
        <v>43239.770423530092</v>
      </c>
      <c r="P161" s="2"/>
      <c r="Q161" s="2"/>
      <c r="R161" s="2" t="s">
        <v>535</v>
      </c>
      <c r="S161" s="2" t="s">
        <v>294</v>
      </c>
      <c r="T161" t="s">
        <v>381</v>
      </c>
      <c r="U161" t="s">
        <v>307</v>
      </c>
    </row>
    <row r="162" spans="3:21" x14ac:dyDescent="0.25">
      <c r="C162">
        <v>156</v>
      </c>
      <c r="D162" s="2" t="s">
        <v>31</v>
      </c>
      <c r="E162" s="2"/>
      <c r="F162" s="2" t="s">
        <v>198</v>
      </c>
      <c r="G162" s="2"/>
      <c r="H162" t="b">
        <v>0</v>
      </c>
      <c r="I162" s="2" t="s">
        <v>31</v>
      </c>
      <c r="J162" s="2"/>
      <c r="K162" s="2"/>
      <c r="L162" t="b">
        <v>1</v>
      </c>
      <c r="M162" t="s">
        <v>383</v>
      </c>
      <c r="N162" s="3">
        <v>43276.07324247685</v>
      </c>
      <c r="O162" s="3">
        <v>43110.763948414351</v>
      </c>
      <c r="P162" s="2"/>
      <c r="Q162" s="2"/>
      <c r="R162" s="2" t="s">
        <v>535</v>
      </c>
      <c r="S162" s="2" t="s">
        <v>296</v>
      </c>
      <c r="T162" t="s">
        <v>381</v>
      </c>
      <c r="U162" t="s">
        <v>307</v>
      </c>
    </row>
    <row r="163" spans="3:21" x14ac:dyDescent="0.25">
      <c r="C163">
        <v>157</v>
      </c>
      <c r="D163" s="2" t="s">
        <v>100</v>
      </c>
      <c r="E163" s="2"/>
      <c r="F163" s="2" t="s">
        <v>198</v>
      </c>
      <c r="G163" s="2"/>
      <c r="H163" t="b">
        <v>0</v>
      </c>
      <c r="I163" s="2" t="s">
        <v>100</v>
      </c>
      <c r="J163" s="2"/>
      <c r="K163" s="2" t="s">
        <v>551</v>
      </c>
      <c r="L163" t="b">
        <v>1</v>
      </c>
      <c r="M163" t="s">
        <v>544</v>
      </c>
      <c r="N163" s="3">
        <v>43110.763948414351</v>
      </c>
      <c r="O163" s="3">
        <v>43110.763948414351</v>
      </c>
      <c r="P163" s="2"/>
      <c r="Q163" s="2"/>
      <c r="R163" s="2" t="s">
        <v>535</v>
      </c>
      <c r="S163" s="2" t="s">
        <v>8</v>
      </c>
      <c r="T163" t="s">
        <v>381</v>
      </c>
      <c r="U163" t="s">
        <v>307</v>
      </c>
    </row>
    <row r="164" spans="3:21" x14ac:dyDescent="0.25">
      <c r="C164">
        <v>158</v>
      </c>
      <c r="D164" s="2" t="s">
        <v>106</v>
      </c>
      <c r="E164" s="2"/>
      <c r="F164" s="2" t="s">
        <v>198</v>
      </c>
      <c r="G164" s="2"/>
      <c r="H164" t="b">
        <v>0</v>
      </c>
      <c r="I164" s="2" t="s">
        <v>106</v>
      </c>
      <c r="J164" s="2"/>
      <c r="K164" s="2"/>
      <c r="L164" t="b">
        <v>1</v>
      </c>
      <c r="M164" t="s">
        <v>544</v>
      </c>
      <c r="N164" s="3">
        <v>43110.763948414351</v>
      </c>
      <c r="O164" s="3">
        <v>43110.763948414351</v>
      </c>
      <c r="P164" s="2"/>
      <c r="Q164" s="2"/>
      <c r="R164" s="2" t="s">
        <v>535</v>
      </c>
      <c r="S164" s="2" t="s">
        <v>294</v>
      </c>
      <c r="T164" t="s">
        <v>381</v>
      </c>
      <c r="U164" t="s">
        <v>307</v>
      </c>
    </row>
    <row r="165" spans="3:21" x14ac:dyDescent="0.25">
      <c r="C165">
        <v>159</v>
      </c>
      <c r="D165" s="2" t="s">
        <v>117</v>
      </c>
      <c r="E165" s="2"/>
      <c r="F165" s="2" t="s">
        <v>198</v>
      </c>
      <c r="G165" s="2"/>
      <c r="H165" t="b">
        <v>0</v>
      </c>
      <c r="I165" s="2" t="s">
        <v>117</v>
      </c>
      <c r="J165" s="2"/>
      <c r="K165" s="2"/>
      <c r="L165" t="b">
        <v>1</v>
      </c>
      <c r="M165" t="s">
        <v>544</v>
      </c>
      <c r="N165" s="3">
        <v>43110.763948414351</v>
      </c>
      <c r="O165" s="3">
        <v>43110.763948414351</v>
      </c>
      <c r="P165" s="2"/>
      <c r="Q165" s="2"/>
      <c r="R165" s="2" t="s">
        <v>535</v>
      </c>
      <c r="S165" s="2" t="s">
        <v>294</v>
      </c>
      <c r="T165" t="s">
        <v>381</v>
      </c>
      <c r="U165" t="s">
        <v>307</v>
      </c>
    </row>
    <row r="166" spans="3:21" x14ac:dyDescent="0.25">
      <c r="C166">
        <v>160</v>
      </c>
      <c r="D166" s="2" t="s">
        <v>107</v>
      </c>
      <c r="E166" s="2"/>
      <c r="F166" s="2" t="s">
        <v>198</v>
      </c>
      <c r="G166" s="2"/>
      <c r="H166" t="b">
        <v>0</v>
      </c>
      <c r="I166" s="2" t="s">
        <v>107</v>
      </c>
      <c r="J166" s="2"/>
      <c r="K166" s="2"/>
      <c r="L166" t="b">
        <v>1</v>
      </c>
      <c r="M166" t="s">
        <v>544</v>
      </c>
      <c r="N166" s="3">
        <v>43110.763948414351</v>
      </c>
      <c r="O166" s="3">
        <v>43110.763948414351</v>
      </c>
      <c r="P166" s="2"/>
      <c r="Q166" s="2"/>
      <c r="R166" s="2" t="s">
        <v>535</v>
      </c>
      <c r="S166" s="2" t="s">
        <v>294</v>
      </c>
      <c r="T166" t="s">
        <v>381</v>
      </c>
      <c r="U166" t="s">
        <v>307</v>
      </c>
    </row>
    <row r="167" spans="3:21" x14ac:dyDescent="0.25">
      <c r="C167">
        <v>161</v>
      </c>
      <c r="D167" s="2" t="s">
        <v>105</v>
      </c>
      <c r="E167" s="2"/>
      <c r="F167" s="2" t="s">
        <v>198</v>
      </c>
      <c r="G167" s="2"/>
      <c r="H167" t="b">
        <v>0</v>
      </c>
      <c r="I167" s="2" t="s">
        <v>105</v>
      </c>
      <c r="J167" s="2"/>
      <c r="K167" s="2"/>
      <c r="L167" t="b">
        <v>1</v>
      </c>
      <c r="M167" t="s">
        <v>544</v>
      </c>
      <c r="N167" s="3">
        <v>43110.763948414351</v>
      </c>
      <c r="O167" s="3">
        <v>43110.763948414351</v>
      </c>
      <c r="P167" s="2"/>
      <c r="Q167" s="2"/>
      <c r="R167" s="2" t="s">
        <v>535</v>
      </c>
      <c r="S167" s="2" t="s">
        <v>297</v>
      </c>
      <c r="T167" t="s">
        <v>381</v>
      </c>
      <c r="U167" t="s">
        <v>307</v>
      </c>
    </row>
    <row r="168" spans="3:21" x14ac:dyDescent="0.25">
      <c r="C168">
        <v>162</v>
      </c>
      <c r="D168" s="2" t="s">
        <v>90</v>
      </c>
      <c r="E168" s="2"/>
      <c r="F168" s="2" t="s">
        <v>91</v>
      </c>
      <c r="G168" s="2"/>
      <c r="H168" t="b">
        <v>0</v>
      </c>
      <c r="I168" s="2" t="s">
        <v>90</v>
      </c>
      <c r="J168" s="2"/>
      <c r="K168" s="2"/>
      <c r="L168" t="b">
        <v>1</v>
      </c>
      <c r="M168" t="s">
        <v>383</v>
      </c>
      <c r="N168" s="3">
        <v>43276.07324247685</v>
      </c>
      <c r="O168" s="3">
        <v>43110.763948414351</v>
      </c>
      <c r="P168" s="2"/>
      <c r="Q168" s="2"/>
      <c r="R168" s="2" t="s">
        <v>536</v>
      </c>
      <c r="S168" s="2" t="s">
        <v>297</v>
      </c>
      <c r="T168" t="s">
        <v>381</v>
      </c>
      <c r="U168" t="s">
        <v>307</v>
      </c>
    </row>
    <row r="169" spans="3:21" x14ac:dyDescent="0.25">
      <c r="C169">
        <v>163</v>
      </c>
      <c r="D169" s="2" t="s">
        <v>94</v>
      </c>
      <c r="E169" s="2"/>
      <c r="F169" s="2" t="s">
        <v>91</v>
      </c>
      <c r="G169" s="2"/>
      <c r="H169" t="b">
        <v>0</v>
      </c>
      <c r="I169" s="2" t="s">
        <v>94</v>
      </c>
      <c r="J169" s="2"/>
      <c r="K169" s="2" t="s">
        <v>551</v>
      </c>
      <c r="L169" t="b">
        <v>1</v>
      </c>
      <c r="M169" t="s">
        <v>544</v>
      </c>
      <c r="N169" s="3">
        <v>43110.763948414351</v>
      </c>
      <c r="O169" s="3">
        <v>43110.763948414351</v>
      </c>
      <c r="P169" s="2"/>
      <c r="Q169" s="2"/>
      <c r="R169" s="2" t="s">
        <v>536</v>
      </c>
      <c r="S169" s="2" t="s">
        <v>8</v>
      </c>
      <c r="T169" t="s">
        <v>381</v>
      </c>
      <c r="U169" t="s">
        <v>307</v>
      </c>
    </row>
    <row r="170" spans="3:21" x14ac:dyDescent="0.25">
      <c r="C170">
        <v>164</v>
      </c>
      <c r="D170" s="2" t="s">
        <v>95</v>
      </c>
      <c r="E170" s="2"/>
      <c r="F170" s="2" t="s">
        <v>91</v>
      </c>
      <c r="G170" s="2"/>
      <c r="H170" t="b">
        <v>0</v>
      </c>
      <c r="I170" s="2" t="s">
        <v>95</v>
      </c>
      <c r="J170" s="2"/>
      <c r="K170" s="2"/>
      <c r="L170" t="b">
        <v>1</v>
      </c>
      <c r="M170" t="s">
        <v>383</v>
      </c>
      <c r="N170" s="3">
        <v>43276.07324247685</v>
      </c>
      <c r="O170" s="3">
        <v>43110.763948414351</v>
      </c>
      <c r="P170" s="2"/>
      <c r="Q170" s="2"/>
      <c r="R170" s="2" t="s">
        <v>536</v>
      </c>
      <c r="S170" s="2" t="s">
        <v>295</v>
      </c>
      <c r="T170" t="s">
        <v>381</v>
      </c>
      <c r="U170" t="s">
        <v>307</v>
      </c>
    </row>
    <row r="171" spans="3:21" x14ac:dyDescent="0.25">
      <c r="C171">
        <v>165</v>
      </c>
      <c r="D171" s="2" t="s">
        <v>96</v>
      </c>
      <c r="E171" s="2"/>
      <c r="F171" s="2" t="s">
        <v>91</v>
      </c>
      <c r="G171" s="2"/>
      <c r="H171" t="b">
        <v>0</v>
      </c>
      <c r="I171" s="2" t="s">
        <v>96</v>
      </c>
      <c r="J171" s="2"/>
      <c r="K171" s="2"/>
      <c r="L171" t="b">
        <v>1</v>
      </c>
      <c r="M171" t="s">
        <v>383</v>
      </c>
      <c r="N171" s="3">
        <v>43276.07324247685</v>
      </c>
      <c r="O171" s="3">
        <v>43110.763948414351</v>
      </c>
      <c r="P171" s="2"/>
      <c r="Q171" s="2"/>
      <c r="R171" s="2" t="s">
        <v>536</v>
      </c>
      <c r="S171" s="2" t="s">
        <v>295</v>
      </c>
      <c r="T171" t="s">
        <v>381</v>
      </c>
      <c r="U171" t="s">
        <v>307</v>
      </c>
    </row>
    <row r="172" spans="3:21" x14ac:dyDescent="0.25">
      <c r="C172">
        <v>166</v>
      </c>
      <c r="D172" s="2" t="s">
        <v>91</v>
      </c>
      <c r="E172" s="2"/>
      <c r="F172" s="2" t="s">
        <v>91</v>
      </c>
      <c r="G172" s="2"/>
      <c r="H172" t="b">
        <v>0</v>
      </c>
      <c r="I172" s="2" t="s">
        <v>91</v>
      </c>
      <c r="J172" s="2"/>
      <c r="K172" s="2"/>
      <c r="L172" t="b">
        <v>1</v>
      </c>
      <c r="M172" t="s">
        <v>544</v>
      </c>
      <c r="N172" s="3">
        <v>43110.763948414351</v>
      </c>
      <c r="O172" s="3">
        <v>43110.763948414351</v>
      </c>
      <c r="P172" s="2"/>
      <c r="Q172" s="2"/>
      <c r="R172" s="2" t="s">
        <v>536</v>
      </c>
      <c r="S172" s="2" t="s">
        <v>294</v>
      </c>
      <c r="T172" t="s">
        <v>381</v>
      </c>
      <c r="U172" t="s">
        <v>307</v>
      </c>
    </row>
    <row r="173" spans="3:21" x14ac:dyDescent="0.25">
      <c r="C173">
        <v>167</v>
      </c>
      <c r="D173" s="2" t="s">
        <v>35</v>
      </c>
      <c r="E173" s="2"/>
      <c r="F173" s="2" t="s">
        <v>91</v>
      </c>
      <c r="G173" s="2"/>
      <c r="H173" t="b">
        <v>1</v>
      </c>
      <c r="I173" s="2" t="s">
        <v>35</v>
      </c>
      <c r="J173" s="2"/>
      <c r="K173" s="2"/>
      <c r="L173" t="b">
        <v>1</v>
      </c>
      <c r="M173" t="s">
        <v>544</v>
      </c>
      <c r="N173" s="3">
        <v>43192.772752430552</v>
      </c>
      <c r="O173" s="3">
        <v>43110.763948414351</v>
      </c>
      <c r="P173" s="2"/>
      <c r="Q173" s="2"/>
      <c r="R173" s="2" t="s">
        <v>536</v>
      </c>
      <c r="S173" s="2" t="s">
        <v>295</v>
      </c>
      <c r="T173" t="s">
        <v>381</v>
      </c>
      <c r="U173" t="s">
        <v>307</v>
      </c>
    </row>
    <row r="174" spans="3:21" x14ac:dyDescent="0.25">
      <c r="C174">
        <v>168</v>
      </c>
      <c r="D174" s="2" t="s">
        <v>92</v>
      </c>
      <c r="E174" s="2"/>
      <c r="F174" s="2" t="s">
        <v>91</v>
      </c>
      <c r="G174" s="2"/>
      <c r="H174" t="b">
        <v>0</v>
      </c>
      <c r="I174" s="2" t="s">
        <v>92</v>
      </c>
      <c r="J174" s="2"/>
      <c r="K174" s="2"/>
      <c r="L174" t="b">
        <v>1</v>
      </c>
      <c r="M174" t="s">
        <v>544</v>
      </c>
      <c r="N174" s="3">
        <v>43110.763948414351</v>
      </c>
      <c r="O174" s="3">
        <v>43110.763948414351</v>
      </c>
      <c r="P174" s="2"/>
      <c r="Q174" s="2"/>
      <c r="R174" s="2" t="s">
        <v>536</v>
      </c>
      <c r="S174" s="2" t="s">
        <v>294</v>
      </c>
      <c r="T174" t="s">
        <v>381</v>
      </c>
      <c r="U174" t="s">
        <v>307</v>
      </c>
    </row>
    <row r="175" spans="3:21" x14ac:dyDescent="0.25">
      <c r="C175">
        <v>169</v>
      </c>
      <c r="D175" s="2" t="s">
        <v>93</v>
      </c>
      <c r="E175" s="2"/>
      <c r="F175" s="2" t="s">
        <v>91</v>
      </c>
      <c r="G175" s="2"/>
      <c r="H175" t="b">
        <v>0</v>
      </c>
      <c r="I175" s="2" t="s">
        <v>93</v>
      </c>
      <c r="J175" s="2"/>
      <c r="K175" s="2" t="s">
        <v>551</v>
      </c>
      <c r="L175" t="b">
        <v>1</v>
      </c>
      <c r="M175" t="s">
        <v>544</v>
      </c>
      <c r="N175" s="3">
        <v>43110.763948414351</v>
      </c>
      <c r="O175" s="3">
        <v>43110.763948414351</v>
      </c>
      <c r="P175" s="2"/>
      <c r="Q175" s="2"/>
      <c r="R175" s="2" t="s">
        <v>536</v>
      </c>
      <c r="S175" s="2" t="s">
        <v>8</v>
      </c>
      <c r="T175" t="s">
        <v>381</v>
      </c>
      <c r="U175" t="s">
        <v>307</v>
      </c>
    </row>
    <row r="176" spans="3:21" x14ac:dyDescent="0.25">
      <c r="C176">
        <v>170</v>
      </c>
      <c r="D176" s="2" t="s">
        <v>120</v>
      </c>
      <c r="E176" s="2"/>
      <c r="F176" s="2" t="s">
        <v>199</v>
      </c>
      <c r="G176" s="2"/>
      <c r="H176" t="b">
        <v>0</v>
      </c>
      <c r="I176" s="2" t="s">
        <v>120</v>
      </c>
      <c r="J176" s="2"/>
      <c r="K176" s="2"/>
      <c r="L176" t="b">
        <v>1</v>
      </c>
      <c r="M176" t="s">
        <v>544</v>
      </c>
      <c r="N176" s="3">
        <v>43110.763948414351</v>
      </c>
      <c r="O176" s="3">
        <v>43110.763948414351</v>
      </c>
      <c r="P176" s="2"/>
      <c r="Q176" s="2"/>
      <c r="R176" s="2" t="s">
        <v>541</v>
      </c>
      <c r="S176" s="2" t="s">
        <v>294</v>
      </c>
      <c r="T176" t="s">
        <v>381</v>
      </c>
      <c r="U176" t="s">
        <v>307</v>
      </c>
    </row>
    <row r="177" spans="3:21" x14ac:dyDescent="0.25">
      <c r="C177">
        <v>171</v>
      </c>
      <c r="D177" s="2" t="s">
        <v>133</v>
      </c>
      <c r="E177" s="2"/>
      <c r="F177" s="2" t="s">
        <v>199</v>
      </c>
      <c r="G177" s="2"/>
      <c r="H177" t="b">
        <v>0</v>
      </c>
      <c r="I177" s="2" t="s">
        <v>133</v>
      </c>
      <c r="J177" s="2"/>
      <c r="K177" s="2"/>
      <c r="L177" t="b">
        <v>1</v>
      </c>
      <c r="M177" t="s">
        <v>544</v>
      </c>
      <c r="N177" s="3">
        <v>43110.763948414351</v>
      </c>
      <c r="O177" s="3">
        <v>43110.763948414351</v>
      </c>
      <c r="P177" s="2"/>
      <c r="Q177" s="2"/>
      <c r="R177" s="2" t="s">
        <v>541</v>
      </c>
      <c r="S177" s="2" t="s">
        <v>294</v>
      </c>
      <c r="T177" t="s">
        <v>381</v>
      </c>
      <c r="U177" t="s">
        <v>307</v>
      </c>
    </row>
    <row r="178" spans="3:21" x14ac:dyDescent="0.25">
      <c r="C178">
        <v>172</v>
      </c>
      <c r="D178" s="2" t="s">
        <v>569</v>
      </c>
      <c r="E178" s="2"/>
      <c r="F178" s="2" t="s">
        <v>199</v>
      </c>
      <c r="G178" s="2"/>
      <c r="H178" t="b">
        <v>0</v>
      </c>
      <c r="I178" s="2" t="s">
        <v>569</v>
      </c>
      <c r="J178" s="2"/>
      <c r="K178" s="2"/>
      <c r="L178" t="b">
        <v>1</v>
      </c>
      <c r="M178" t="s">
        <v>544</v>
      </c>
      <c r="N178" s="3">
        <v>43275.680828888886</v>
      </c>
      <c r="O178" s="3">
        <v>43275.680828888886</v>
      </c>
      <c r="P178" s="2"/>
      <c r="Q178" s="2"/>
      <c r="R178" s="2" t="s">
        <v>541</v>
      </c>
      <c r="S178" s="2" t="s">
        <v>296</v>
      </c>
      <c r="T178" t="s">
        <v>381</v>
      </c>
      <c r="U178" t="s">
        <v>307</v>
      </c>
    </row>
    <row r="179" spans="3:21" x14ac:dyDescent="0.25">
      <c r="C179">
        <v>173</v>
      </c>
      <c r="D179" s="2" t="s">
        <v>118</v>
      </c>
      <c r="E179" s="2"/>
      <c r="F179" s="2" t="s">
        <v>199</v>
      </c>
      <c r="G179" s="2"/>
      <c r="H179" t="b">
        <v>0</v>
      </c>
      <c r="I179" s="2" t="s">
        <v>118</v>
      </c>
      <c r="J179" s="2"/>
      <c r="K179" s="2"/>
      <c r="L179" t="b">
        <v>1</v>
      </c>
      <c r="M179" t="s">
        <v>544</v>
      </c>
      <c r="N179" s="3">
        <v>43110.763948414351</v>
      </c>
      <c r="O179" s="3">
        <v>43110.763948414351</v>
      </c>
      <c r="P179" s="2"/>
      <c r="Q179" s="2"/>
      <c r="R179" s="2" t="s">
        <v>541</v>
      </c>
      <c r="S179" s="2" t="s">
        <v>296</v>
      </c>
      <c r="T179" t="s">
        <v>381</v>
      </c>
      <c r="U179" t="s">
        <v>307</v>
      </c>
    </row>
    <row r="180" spans="3:21" x14ac:dyDescent="0.25">
      <c r="C180">
        <v>174</v>
      </c>
      <c r="D180" s="2" t="s">
        <v>570</v>
      </c>
      <c r="E180" s="2"/>
      <c r="F180" s="2" t="s">
        <v>199</v>
      </c>
      <c r="G180" s="2"/>
      <c r="H180" t="b">
        <v>0</v>
      </c>
      <c r="I180" s="2" t="s">
        <v>570</v>
      </c>
      <c r="J180" s="2"/>
      <c r="K180" s="2"/>
      <c r="L180" t="b">
        <v>1</v>
      </c>
      <c r="M180" t="s">
        <v>544</v>
      </c>
      <c r="N180" s="3">
        <v>43275.680828888886</v>
      </c>
      <c r="O180" s="3">
        <v>43275.680828888886</v>
      </c>
      <c r="P180" s="2"/>
      <c r="Q180" s="2"/>
      <c r="R180" s="2" t="s">
        <v>541</v>
      </c>
      <c r="S180" s="2" t="s">
        <v>294</v>
      </c>
      <c r="T180" t="s">
        <v>381</v>
      </c>
      <c r="U180" t="s">
        <v>307</v>
      </c>
    </row>
    <row r="181" spans="3:21" x14ac:dyDescent="0.25">
      <c r="C181">
        <v>175</v>
      </c>
      <c r="D181" s="2" t="s">
        <v>571</v>
      </c>
      <c r="E181" s="2"/>
      <c r="F181" s="2" t="s">
        <v>199</v>
      </c>
      <c r="G181" s="2"/>
      <c r="H181" t="b">
        <v>0</v>
      </c>
      <c r="I181" s="2" t="s">
        <v>571</v>
      </c>
      <c r="J181" s="2"/>
      <c r="K181" s="2"/>
      <c r="L181" t="b">
        <v>1</v>
      </c>
      <c r="M181" t="s">
        <v>544</v>
      </c>
      <c r="N181" s="3">
        <v>43275.680828888886</v>
      </c>
      <c r="O181" s="3">
        <v>43275.680828888886</v>
      </c>
      <c r="P181" s="2"/>
      <c r="Q181" s="2"/>
      <c r="R181" s="2" t="s">
        <v>541</v>
      </c>
      <c r="S181" s="2" t="s">
        <v>294</v>
      </c>
      <c r="T181" t="s">
        <v>381</v>
      </c>
      <c r="U181" t="s">
        <v>307</v>
      </c>
    </row>
    <row r="182" spans="3:21" x14ac:dyDescent="0.25">
      <c r="C182">
        <v>176</v>
      </c>
      <c r="D182" s="2" t="s">
        <v>121</v>
      </c>
      <c r="E182" s="2"/>
      <c r="F182" s="2" t="s">
        <v>199</v>
      </c>
      <c r="G182" s="2" t="s">
        <v>345</v>
      </c>
      <c r="H182" t="b">
        <v>0</v>
      </c>
      <c r="I182" s="2" t="s">
        <v>121</v>
      </c>
      <c r="J182" s="2"/>
      <c r="K182" s="2"/>
      <c r="L182" t="b">
        <v>1</v>
      </c>
      <c r="M182" t="s">
        <v>544</v>
      </c>
      <c r="N182" s="3">
        <v>43275.680828888886</v>
      </c>
      <c r="O182" s="3">
        <v>43110.763948414351</v>
      </c>
      <c r="P182" s="2"/>
      <c r="Q182" s="2"/>
      <c r="R182" s="2" t="s">
        <v>541</v>
      </c>
      <c r="S182" s="2" t="s">
        <v>294</v>
      </c>
      <c r="T182" t="s">
        <v>381</v>
      </c>
      <c r="U182" t="s">
        <v>307</v>
      </c>
    </row>
    <row r="183" spans="3:21" x14ac:dyDescent="0.25">
      <c r="C183">
        <v>177</v>
      </c>
      <c r="D183" s="2" t="s">
        <v>134</v>
      </c>
      <c r="E183" s="2"/>
      <c r="F183" s="2" t="s">
        <v>199</v>
      </c>
      <c r="G183" s="2"/>
      <c r="H183" t="b">
        <v>0</v>
      </c>
      <c r="I183" s="2" t="s">
        <v>134</v>
      </c>
      <c r="J183" s="2"/>
      <c r="K183" s="2"/>
      <c r="L183" t="b">
        <v>1</v>
      </c>
      <c r="M183" t="s">
        <v>544</v>
      </c>
      <c r="N183" s="3">
        <v>43110.763948414351</v>
      </c>
      <c r="O183" s="3">
        <v>43110.763948414351</v>
      </c>
      <c r="P183" s="2"/>
      <c r="Q183" s="2"/>
      <c r="R183" s="2" t="s">
        <v>541</v>
      </c>
      <c r="S183" s="2" t="s">
        <v>294</v>
      </c>
      <c r="T183" t="s">
        <v>381</v>
      </c>
      <c r="U183" t="s">
        <v>307</v>
      </c>
    </row>
    <row r="184" spans="3:21" x14ac:dyDescent="0.25">
      <c r="C184">
        <v>178</v>
      </c>
      <c r="D184" s="2" t="s">
        <v>572</v>
      </c>
      <c r="E184" s="2"/>
      <c r="F184" s="2" t="s">
        <v>199</v>
      </c>
      <c r="G184" s="2"/>
      <c r="H184" t="b">
        <v>0</v>
      </c>
      <c r="I184" s="2" t="s">
        <v>572</v>
      </c>
      <c r="J184" s="2"/>
      <c r="K184" s="2"/>
      <c r="L184" t="b">
        <v>1</v>
      </c>
      <c r="M184" t="s">
        <v>544</v>
      </c>
      <c r="N184" s="3">
        <v>43275.680828888886</v>
      </c>
      <c r="O184" s="3">
        <v>43275.680828888886</v>
      </c>
      <c r="P184" s="2"/>
      <c r="Q184" s="2"/>
      <c r="R184" s="2" t="s">
        <v>541</v>
      </c>
      <c r="S184" s="2" t="s">
        <v>295</v>
      </c>
      <c r="T184" t="s">
        <v>381</v>
      </c>
      <c r="U184" t="s">
        <v>307</v>
      </c>
    </row>
    <row r="185" spans="3:21" x14ac:dyDescent="0.25">
      <c r="C185">
        <v>179</v>
      </c>
      <c r="D185" s="2" t="s">
        <v>123</v>
      </c>
      <c r="E185" s="2"/>
      <c r="F185" s="2" t="s">
        <v>199</v>
      </c>
      <c r="G185" s="2" t="s">
        <v>342</v>
      </c>
      <c r="H185" t="b">
        <v>0</v>
      </c>
      <c r="I185" s="2" t="s">
        <v>123</v>
      </c>
      <c r="J185" s="2"/>
      <c r="K185" s="2"/>
      <c r="L185" t="b">
        <v>1</v>
      </c>
      <c r="M185" t="s">
        <v>544</v>
      </c>
      <c r="N185" s="3">
        <v>43275.680828888886</v>
      </c>
      <c r="O185" s="3">
        <v>43110.763948414351</v>
      </c>
      <c r="P185" s="2"/>
      <c r="Q185" s="2"/>
      <c r="R185" s="2" t="s">
        <v>541</v>
      </c>
      <c r="S185" s="2" t="s">
        <v>294</v>
      </c>
      <c r="T185" t="s">
        <v>381</v>
      </c>
      <c r="U185" t="s">
        <v>307</v>
      </c>
    </row>
    <row r="186" spans="3:21" x14ac:dyDescent="0.25">
      <c r="C186">
        <v>180</v>
      </c>
      <c r="D186" s="2" t="s">
        <v>122</v>
      </c>
      <c r="E186" s="2"/>
      <c r="F186" s="2" t="s">
        <v>199</v>
      </c>
      <c r="G186" s="2" t="s">
        <v>342</v>
      </c>
      <c r="H186" t="b">
        <v>0</v>
      </c>
      <c r="I186" s="2" t="s">
        <v>122</v>
      </c>
      <c r="J186" s="2"/>
      <c r="K186" s="2"/>
      <c r="L186" t="b">
        <v>1</v>
      </c>
      <c r="M186" t="s">
        <v>544</v>
      </c>
      <c r="N186" s="3">
        <v>43275.680828888886</v>
      </c>
      <c r="O186" s="3">
        <v>43110.763948414351</v>
      </c>
      <c r="P186" s="2"/>
      <c r="Q186" s="2"/>
      <c r="R186" s="2" t="s">
        <v>541</v>
      </c>
      <c r="S186" s="2" t="s">
        <v>294</v>
      </c>
      <c r="T186" t="s">
        <v>381</v>
      </c>
      <c r="U186" t="s">
        <v>307</v>
      </c>
    </row>
    <row r="187" spans="3:21" x14ac:dyDescent="0.25">
      <c r="C187">
        <v>181</v>
      </c>
      <c r="D187" s="2" t="s">
        <v>573</v>
      </c>
      <c r="E187" s="2"/>
      <c r="F187" s="2" t="s">
        <v>199</v>
      </c>
      <c r="G187" s="2"/>
      <c r="H187" t="b">
        <v>0</v>
      </c>
      <c r="I187" s="2" t="s">
        <v>573</v>
      </c>
      <c r="J187" s="2"/>
      <c r="K187" s="2"/>
      <c r="L187" t="b">
        <v>1</v>
      </c>
      <c r="M187" t="s">
        <v>544</v>
      </c>
      <c r="N187" s="3">
        <v>43275.680828888886</v>
      </c>
      <c r="O187" s="3">
        <v>43275.680828888886</v>
      </c>
      <c r="P187" s="2"/>
      <c r="Q187" s="2"/>
      <c r="R187" s="2" t="s">
        <v>541</v>
      </c>
      <c r="S187" s="2" t="s">
        <v>295</v>
      </c>
      <c r="T187" t="s">
        <v>381</v>
      </c>
      <c r="U187" t="s">
        <v>307</v>
      </c>
    </row>
    <row r="188" spans="3:21" x14ac:dyDescent="0.25">
      <c r="C188">
        <v>182</v>
      </c>
      <c r="D188" s="2" t="s">
        <v>45</v>
      </c>
      <c r="E188" s="2"/>
      <c r="F188" s="2" t="s">
        <v>199</v>
      </c>
      <c r="G188" s="2"/>
      <c r="H188" t="b">
        <v>1</v>
      </c>
      <c r="I188" s="2" t="s">
        <v>45</v>
      </c>
      <c r="J188" s="2"/>
      <c r="K188" s="2"/>
      <c r="L188" t="b">
        <v>1</v>
      </c>
      <c r="M188" t="s">
        <v>544</v>
      </c>
      <c r="N188" s="3">
        <v>43189.732671180558</v>
      </c>
      <c r="O188" s="3">
        <v>43110.763948414351</v>
      </c>
      <c r="P188" s="2"/>
      <c r="Q188" s="2"/>
      <c r="R188" s="2" t="s">
        <v>541</v>
      </c>
      <c r="S188" s="2" t="s">
        <v>295</v>
      </c>
      <c r="T188" t="s">
        <v>381</v>
      </c>
      <c r="U188" t="s">
        <v>307</v>
      </c>
    </row>
    <row r="189" spans="3:21" x14ac:dyDescent="0.25">
      <c r="C189">
        <v>183</v>
      </c>
      <c r="D189" s="2" t="s">
        <v>574</v>
      </c>
      <c r="E189" s="2"/>
      <c r="F189" s="2" t="s">
        <v>199</v>
      </c>
      <c r="G189" s="2"/>
      <c r="H189" t="b">
        <v>0</v>
      </c>
      <c r="I189" s="2" t="s">
        <v>574</v>
      </c>
      <c r="J189" s="2"/>
      <c r="K189" s="2"/>
      <c r="L189" t="b">
        <v>1</v>
      </c>
      <c r="M189" t="s">
        <v>544</v>
      </c>
      <c r="N189" s="3">
        <v>43275.680828888886</v>
      </c>
      <c r="O189" s="3">
        <v>43275.680828888886</v>
      </c>
      <c r="P189" s="2"/>
      <c r="Q189" s="2"/>
      <c r="R189" s="2" t="s">
        <v>541</v>
      </c>
      <c r="S189" s="2" t="s">
        <v>295</v>
      </c>
      <c r="T189" t="s">
        <v>381</v>
      </c>
      <c r="U189" t="s">
        <v>307</v>
      </c>
    </row>
    <row r="190" spans="3:21" x14ac:dyDescent="0.25">
      <c r="C190">
        <v>184</v>
      </c>
      <c r="D190" s="2" t="s">
        <v>575</v>
      </c>
      <c r="E190" s="2"/>
      <c r="F190" s="2" t="s">
        <v>199</v>
      </c>
      <c r="G190" s="2"/>
      <c r="H190" t="b">
        <v>0</v>
      </c>
      <c r="I190" s="2" t="s">
        <v>575</v>
      </c>
      <c r="J190" s="2"/>
      <c r="K190" s="2"/>
      <c r="L190" t="b">
        <v>1</v>
      </c>
      <c r="M190" t="s">
        <v>544</v>
      </c>
      <c r="N190" s="3">
        <v>43275.680828888886</v>
      </c>
      <c r="O190" s="3">
        <v>43275.680828888886</v>
      </c>
      <c r="P190" s="2"/>
      <c r="Q190" s="2"/>
      <c r="R190" s="2" t="s">
        <v>541</v>
      </c>
      <c r="S190" s="2" t="s">
        <v>296</v>
      </c>
      <c r="T190" t="s">
        <v>381</v>
      </c>
      <c r="U190" t="s">
        <v>307</v>
      </c>
    </row>
    <row r="191" spans="3:21" x14ac:dyDescent="0.25">
      <c r="C191">
        <v>185</v>
      </c>
      <c r="D191" s="2" t="s">
        <v>135</v>
      </c>
      <c r="E191" s="2"/>
      <c r="F191" s="2" t="s">
        <v>199</v>
      </c>
      <c r="G191" s="2"/>
      <c r="H191" t="b">
        <v>0</v>
      </c>
      <c r="I191" s="2" t="s">
        <v>135</v>
      </c>
      <c r="J191" s="2"/>
      <c r="K191" s="2"/>
      <c r="L191" t="b">
        <v>1</v>
      </c>
      <c r="M191" t="s">
        <v>544</v>
      </c>
      <c r="N191" s="3">
        <v>43110.763948414351</v>
      </c>
      <c r="O191" s="3">
        <v>43110.763948414351</v>
      </c>
      <c r="P191" s="2"/>
      <c r="Q191" s="2"/>
      <c r="R191" s="2" t="s">
        <v>541</v>
      </c>
      <c r="S191" s="2" t="s">
        <v>294</v>
      </c>
      <c r="T191" t="s">
        <v>381</v>
      </c>
      <c r="U191" t="s">
        <v>307</v>
      </c>
    </row>
    <row r="192" spans="3:21" x14ac:dyDescent="0.25">
      <c r="C192">
        <v>186</v>
      </c>
      <c r="D192" s="2" t="s">
        <v>128</v>
      </c>
      <c r="E192" s="2"/>
      <c r="F192" s="2" t="s">
        <v>199</v>
      </c>
      <c r="G192" s="2"/>
      <c r="H192" t="b">
        <v>0</v>
      </c>
      <c r="I192" s="2" t="s">
        <v>128</v>
      </c>
      <c r="J192" s="2"/>
      <c r="K192" s="2"/>
      <c r="L192" t="b">
        <v>1</v>
      </c>
      <c r="M192" t="s">
        <v>544</v>
      </c>
      <c r="N192" s="3">
        <v>43110.763948414351</v>
      </c>
      <c r="O192" s="3">
        <v>43110.763948414351</v>
      </c>
      <c r="P192" s="2"/>
      <c r="Q192" s="2"/>
      <c r="R192" s="2" t="s">
        <v>541</v>
      </c>
      <c r="S192" s="2" t="s">
        <v>294</v>
      </c>
      <c r="T192" t="s">
        <v>381</v>
      </c>
      <c r="U192" t="s">
        <v>307</v>
      </c>
    </row>
    <row r="193" spans="3:21" x14ac:dyDescent="0.25">
      <c r="C193">
        <v>187</v>
      </c>
      <c r="D193" s="2" t="s">
        <v>129</v>
      </c>
      <c r="E193" s="2"/>
      <c r="F193" s="2" t="s">
        <v>199</v>
      </c>
      <c r="G193" s="2"/>
      <c r="H193" t="b">
        <v>0</v>
      </c>
      <c r="I193" s="2" t="s">
        <v>129</v>
      </c>
      <c r="J193" s="2"/>
      <c r="K193" s="2"/>
      <c r="L193" t="b">
        <v>1</v>
      </c>
      <c r="M193" t="s">
        <v>544</v>
      </c>
      <c r="N193" s="3">
        <v>43110.763948414351</v>
      </c>
      <c r="O193" s="3">
        <v>43110.763948414351</v>
      </c>
      <c r="P193" s="2"/>
      <c r="Q193" s="2"/>
      <c r="R193" s="2" t="s">
        <v>541</v>
      </c>
      <c r="S193" s="2" t="s">
        <v>295</v>
      </c>
      <c r="T193" t="s">
        <v>381</v>
      </c>
      <c r="U193" t="s">
        <v>307</v>
      </c>
    </row>
    <row r="194" spans="3:21" x14ac:dyDescent="0.25">
      <c r="C194">
        <v>188</v>
      </c>
      <c r="D194" s="2" t="s">
        <v>119</v>
      </c>
      <c r="E194" s="2"/>
      <c r="F194" s="2" t="s">
        <v>199</v>
      </c>
      <c r="G194" s="2"/>
      <c r="H194" t="b">
        <v>0</v>
      </c>
      <c r="I194" s="2" t="s">
        <v>119</v>
      </c>
      <c r="J194" s="2"/>
      <c r="K194" s="2"/>
      <c r="L194" t="b">
        <v>1</v>
      </c>
      <c r="M194" t="s">
        <v>544</v>
      </c>
      <c r="N194" s="3">
        <v>43110.763948414351</v>
      </c>
      <c r="O194" s="3">
        <v>43110.763948414351</v>
      </c>
      <c r="P194" s="2"/>
      <c r="Q194" s="2"/>
      <c r="R194" s="2" t="s">
        <v>541</v>
      </c>
      <c r="S194" s="2" t="s">
        <v>294</v>
      </c>
      <c r="T194" t="s">
        <v>381</v>
      </c>
      <c r="U194" t="s">
        <v>307</v>
      </c>
    </row>
    <row r="195" spans="3:21" x14ac:dyDescent="0.25">
      <c r="C195">
        <v>189</v>
      </c>
      <c r="D195" s="2" t="s">
        <v>127</v>
      </c>
      <c r="E195" s="2"/>
      <c r="F195" s="2" t="s">
        <v>199</v>
      </c>
      <c r="G195" s="2"/>
      <c r="H195" t="b">
        <v>0</v>
      </c>
      <c r="I195" s="2" t="s">
        <v>127</v>
      </c>
      <c r="J195" s="2"/>
      <c r="K195" s="2"/>
      <c r="L195" t="b">
        <v>1</v>
      </c>
      <c r="M195" t="s">
        <v>544</v>
      </c>
      <c r="N195" s="3">
        <v>43110.763948414351</v>
      </c>
      <c r="O195" s="3">
        <v>43110.763948414351</v>
      </c>
      <c r="P195" s="2"/>
      <c r="Q195" s="2"/>
      <c r="R195" s="2" t="s">
        <v>541</v>
      </c>
      <c r="S195" s="2" t="s">
        <v>294</v>
      </c>
      <c r="T195" t="s">
        <v>381</v>
      </c>
      <c r="U195" t="s">
        <v>307</v>
      </c>
    </row>
    <row r="196" spans="3:21" x14ac:dyDescent="0.25">
      <c r="C196">
        <v>190</v>
      </c>
      <c r="D196" s="2" t="s">
        <v>130</v>
      </c>
      <c r="E196" s="2"/>
      <c r="F196" s="2" t="s">
        <v>199</v>
      </c>
      <c r="G196" s="2"/>
      <c r="H196" t="b">
        <v>0</v>
      </c>
      <c r="I196" s="2" t="s">
        <v>130</v>
      </c>
      <c r="J196" s="2"/>
      <c r="K196" s="2"/>
      <c r="L196" t="b">
        <v>1</v>
      </c>
      <c r="M196" t="s">
        <v>544</v>
      </c>
      <c r="N196" s="3">
        <v>43110.763948414351</v>
      </c>
      <c r="O196" s="3">
        <v>43110.763948414351</v>
      </c>
      <c r="P196" s="2"/>
      <c r="Q196" s="2"/>
      <c r="R196" s="2" t="s">
        <v>541</v>
      </c>
      <c r="S196" s="2" t="s">
        <v>294</v>
      </c>
      <c r="T196" t="s">
        <v>381</v>
      </c>
      <c r="U196" t="s">
        <v>307</v>
      </c>
    </row>
    <row r="197" spans="3:21" x14ac:dyDescent="0.25">
      <c r="C197">
        <v>191</v>
      </c>
      <c r="D197" s="2" t="s">
        <v>131</v>
      </c>
      <c r="E197" s="2"/>
      <c r="F197" s="2" t="s">
        <v>199</v>
      </c>
      <c r="G197" s="2"/>
      <c r="H197" t="b">
        <v>0</v>
      </c>
      <c r="I197" s="2" t="s">
        <v>131</v>
      </c>
      <c r="J197" s="2"/>
      <c r="K197" s="2"/>
      <c r="L197" t="b">
        <v>1</v>
      </c>
      <c r="M197" t="s">
        <v>544</v>
      </c>
      <c r="N197" s="3">
        <v>43110.763948414351</v>
      </c>
      <c r="O197" s="3">
        <v>43110.763948414351</v>
      </c>
      <c r="P197" s="2"/>
      <c r="Q197" s="2"/>
      <c r="R197" s="2" t="s">
        <v>541</v>
      </c>
      <c r="S197" s="2" t="s">
        <v>294</v>
      </c>
      <c r="T197" t="s">
        <v>381</v>
      </c>
      <c r="U197" t="s">
        <v>307</v>
      </c>
    </row>
    <row r="198" spans="3:21" x14ac:dyDescent="0.25">
      <c r="C198">
        <v>192</v>
      </c>
      <c r="D198" s="2" t="s">
        <v>132</v>
      </c>
      <c r="E198" s="2"/>
      <c r="F198" s="2" t="s">
        <v>199</v>
      </c>
      <c r="G198" s="2"/>
      <c r="H198" t="b">
        <v>0</v>
      </c>
      <c r="I198" s="2" t="s">
        <v>132</v>
      </c>
      <c r="J198" s="2"/>
      <c r="K198" s="2"/>
      <c r="L198" t="b">
        <v>1</v>
      </c>
      <c r="M198" t="s">
        <v>544</v>
      </c>
      <c r="N198" s="3">
        <v>43110.763948414351</v>
      </c>
      <c r="O198" s="3">
        <v>43110.763948414351</v>
      </c>
      <c r="P198" s="2"/>
      <c r="Q198" s="2"/>
      <c r="R198" s="2" t="s">
        <v>541</v>
      </c>
      <c r="S198" s="2" t="s">
        <v>294</v>
      </c>
      <c r="T198" t="s">
        <v>381</v>
      </c>
      <c r="U198" t="s">
        <v>307</v>
      </c>
    </row>
    <row r="199" spans="3:21" x14ac:dyDescent="0.25">
      <c r="C199">
        <v>193</v>
      </c>
      <c r="D199" s="2" t="s">
        <v>125</v>
      </c>
      <c r="E199" s="2"/>
      <c r="F199" s="2" t="s">
        <v>199</v>
      </c>
      <c r="G199" s="2" t="s">
        <v>344</v>
      </c>
      <c r="H199" t="b">
        <v>0</v>
      </c>
      <c r="I199" s="2" t="s">
        <v>125</v>
      </c>
      <c r="J199" s="2"/>
      <c r="K199" s="2"/>
      <c r="L199" t="b">
        <v>1</v>
      </c>
      <c r="M199" t="s">
        <v>544</v>
      </c>
      <c r="N199" s="3">
        <v>43275.680828888886</v>
      </c>
      <c r="O199" s="3">
        <v>43110.763948414351</v>
      </c>
      <c r="P199" s="2"/>
      <c r="Q199" s="2"/>
      <c r="R199" s="2" t="s">
        <v>541</v>
      </c>
      <c r="S199" s="2" t="s">
        <v>294</v>
      </c>
      <c r="T199" t="s">
        <v>381</v>
      </c>
      <c r="U199" t="s">
        <v>307</v>
      </c>
    </row>
    <row r="200" spans="3:21" x14ac:dyDescent="0.25">
      <c r="C200">
        <v>194</v>
      </c>
      <c r="D200" s="2" t="s">
        <v>126</v>
      </c>
      <c r="E200" s="2"/>
      <c r="F200" s="2" t="s">
        <v>199</v>
      </c>
      <c r="G200" s="2" t="s">
        <v>344</v>
      </c>
      <c r="H200" t="b">
        <v>0</v>
      </c>
      <c r="I200" s="2" t="s">
        <v>126</v>
      </c>
      <c r="J200" s="2"/>
      <c r="K200" s="2"/>
      <c r="L200" t="b">
        <v>1</v>
      </c>
      <c r="M200" t="s">
        <v>544</v>
      </c>
      <c r="N200" s="3">
        <v>43275.680828888886</v>
      </c>
      <c r="O200" s="3">
        <v>43110.763948414351</v>
      </c>
      <c r="P200" s="2"/>
      <c r="Q200" s="2"/>
      <c r="R200" s="2" t="s">
        <v>541</v>
      </c>
      <c r="S200" s="2" t="s">
        <v>294</v>
      </c>
      <c r="T200" t="s">
        <v>381</v>
      </c>
      <c r="U200" t="s">
        <v>307</v>
      </c>
    </row>
    <row r="201" spans="3:21" x14ac:dyDescent="0.25">
      <c r="C201">
        <v>195</v>
      </c>
      <c r="D201" s="2" t="s">
        <v>576</v>
      </c>
      <c r="E201" s="2"/>
      <c r="F201" s="2" t="s">
        <v>199</v>
      </c>
      <c r="G201" s="2"/>
      <c r="H201" t="b">
        <v>0</v>
      </c>
      <c r="I201" s="2" t="s">
        <v>576</v>
      </c>
      <c r="J201" s="2"/>
      <c r="K201" s="2"/>
      <c r="L201" t="b">
        <v>1</v>
      </c>
      <c r="M201" t="s">
        <v>544</v>
      </c>
      <c r="N201" s="3">
        <v>43275.680828888886</v>
      </c>
      <c r="O201" s="3">
        <v>43275.680828888886</v>
      </c>
      <c r="P201" s="2"/>
      <c r="Q201" s="2"/>
      <c r="R201" s="2" t="s">
        <v>541</v>
      </c>
      <c r="S201" s="2" t="s">
        <v>295</v>
      </c>
      <c r="T201" t="s">
        <v>381</v>
      </c>
      <c r="U201" t="s">
        <v>307</v>
      </c>
    </row>
    <row r="202" spans="3:21" x14ac:dyDescent="0.25">
      <c r="C202">
        <v>196</v>
      </c>
      <c r="D202" s="2" t="s">
        <v>124</v>
      </c>
      <c r="E202" s="2"/>
      <c r="F202" s="2" t="s">
        <v>199</v>
      </c>
      <c r="G202" s="2" t="s">
        <v>343</v>
      </c>
      <c r="H202" t="b">
        <v>0</v>
      </c>
      <c r="I202" s="2" t="s">
        <v>124</v>
      </c>
      <c r="J202" s="2"/>
      <c r="K202" s="2"/>
      <c r="L202" t="b">
        <v>1</v>
      </c>
      <c r="M202" t="s">
        <v>544</v>
      </c>
      <c r="N202" s="3">
        <v>43275.680828888886</v>
      </c>
      <c r="O202" s="3">
        <v>43110.763948414351</v>
      </c>
      <c r="P202" s="2"/>
      <c r="Q202" s="2"/>
      <c r="R202" s="2" t="s">
        <v>541</v>
      </c>
      <c r="S202" s="2" t="s">
        <v>294</v>
      </c>
      <c r="T202" t="s">
        <v>381</v>
      </c>
      <c r="U202" t="s">
        <v>307</v>
      </c>
    </row>
    <row r="203" spans="3:21" x14ac:dyDescent="0.25">
      <c r="C203">
        <v>197</v>
      </c>
      <c r="D203" s="2" t="s">
        <v>34</v>
      </c>
      <c r="E203" s="2"/>
      <c r="F203" s="2" t="s">
        <v>197</v>
      </c>
      <c r="G203" s="2"/>
      <c r="H203" t="b">
        <v>1</v>
      </c>
      <c r="I203" s="2" t="s">
        <v>34</v>
      </c>
      <c r="J203" s="2"/>
      <c r="K203" s="2"/>
      <c r="L203" t="b">
        <v>1</v>
      </c>
      <c r="M203" t="s">
        <v>544</v>
      </c>
      <c r="N203" s="3">
        <v>43110.763948414351</v>
      </c>
      <c r="O203" s="3">
        <v>43110.763948414351</v>
      </c>
      <c r="P203" s="2"/>
      <c r="Q203" s="2"/>
      <c r="R203" s="2" t="s">
        <v>477</v>
      </c>
      <c r="S203" s="2" t="s">
        <v>295</v>
      </c>
      <c r="T203" t="s">
        <v>381</v>
      </c>
      <c r="U203" t="s">
        <v>307</v>
      </c>
    </row>
    <row r="204" spans="3:21" x14ac:dyDescent="0.25">
      <c r="C204">
        <v>198</v>
      </c>
      <c r="D204" s="2" t="s">
        <v>42</v>
      </c>
      <c r="E204" s="2"/>
      <c r="F204" s="2" t="s">
        <v>197</v>
      </c>
      <c r="G204" s="2"/>
      <c r="H204" t="b">
        <v>1</v>
      </c>
      <c r="I204" s="2" t="s">
        <v>42</v>
      </c>
      <c r="J204" s="2"/>
      <c r="K204" s="2"/>
      <c r="L204" t="b">
        <v>1</v>
      </c>
      <c r="M204" t="s">
        <v>544</v>
      </c>
      <c r="N204" s="3">
        <v>43110.763948414351</v>
      </c>
      <c r="O204" s="3">
        <v>43110.763948414351</v>
      </c>
      <c r="P204" s="2"/>
      <c r="Q204" s="2"/>
      <c r="R204" s="2" t="s">
        <v>477</v>
      </c>
      <c r="S204" s="2" t="s">
        <v>294</v>
      </c>
      <c r="T204" t="s">
        <v>381</v>
      </c>
      <c r="U204" t="s">
        <v>307</v>
      </c>
    </row>
    <row r="205" spans="3:21" x14ac:dyDescent="0.25">
      <c r="C205">
        <v>199</v>
      </c>
      <c r="D205" s="2" t="s">
        <v>28</v>
      </c>
      <c r="E205" s="2"/>
      <c r="F205" s="2" t="s">
        <v>197</v>
      </c>
      <c r="G205" s="2"/>
      <c r="H205" t="b">
        <v>1</v>
      </c>
      <c r="I205" s="2" t="s">
        <v>28</v>
      </c>
      <c r="J205" s="2"/>
      <c r="K205" s="2"/>
      <c r="L205" t="b">
        <v>1</v>
      </c>
      <c r="M205" t="s">
        <v>544</v>
      </c>
      <c r="N205" s="3">
        <v>43110.763948414351</v>
      </c>
      <c r="O205" s="3">
        <v>43110.763948414351</v>
      </c>
      <c r="P205" s="2"/>
      <c r="Q205" s="2"/>
      <c r="R205" s="2" t="s">
        <v>477</v>
      </c>
      <c r="S205" s="2" t="s">
        <v>296</v>
      </c>
      <c r="T205" t="s">
        <v>381</v>
      </c>
      <c r="U205" t="s">
        <v>307</v>
      </c>
    </row>
    <row r="206" spans="3:21" x14ac:dyDescent="0.25">
      <c r="C206">
        <v>200</v>
      </c>
      <c r="D206" s="2" t="s">
        <v>41</v>
      </c>
      <c r="E206" s="2"/>
      <c r="F206" s="2" t="s">
        <v>197</v>
      </c>
      <c r="G206" s="2"/>
      <c r="H206" t="b">
        <v>1</v>
      </c>
      <c r="I206" s="2" t="s">
        <v>41</v>
      </c>
      <c r="J206" s="2"/>
      <c r="K206" s="2"/>
      <c r="L206" t="b">
        <v>1</v>
      </c>
      <c r="M206" t="s">
        <v>544</v>
      </c>
      <c r="N206" s="3">
        <v>43184.733464074074</v>
      </c>
      <c r="O206" s="3">
        <v>43184.733464074074</v>
      </c>
      <c r="P206" s="2"/>
      <c r="Q206" s="2"/>
      <c r="R206" s="2" t="s">
        <v>477</v>
      </c>
      <c r="S206" s="2" t="s">
        <v>295</v>
      </c>
      <c r="T206" t="s">
        <v>381</v>
      </c>
      <c r="U206" t="s">
        <v>307</v>
      </c>
    </row>
    <row r="207" spans="3:21" x14ac:dyDescent="0.25">
      <c r="C207">
        <v>201</v>
      </c>
      <c r="D207" s="2" t="s">
        <v>44</v>
      </c>
      <c r="E207" s="2"/>
      <c r="F207" s="2" t="s">
        <v>197</v>
      </c>
      <c r="G207" s="2"/>
      <c r="H207" t="b">
        <v>1</v>
      </c>
      <c r="I207" s="2" t="s">
        <v>44</v>
      </c>
      <c r="J207" s="2"/>
      <c r="K207" s="2"/>
      <c r="L207" t="b">
        <v>1</v>
      </c>
      <c r="M207" t="s">
        <v>544</v>
      </c>
      <c r="N207" s="3">
        <v>43110.763948414351</v>
      </c>
      <c r="O207" s="3">
        <v>43110.763948414351</v>
      </c>
      <c r="P207" s="2"/>
      <c r="Q207" s="2"/>
      <c r="R207" s="2" t="s">
        <v>477</v>
      </c>
      <c r="S207" s="2" t="s">
        <v>295</v>
      </c>
      <c r="T207" t="s">
        <v>381</v>
      </c>
      <c r="U207" t="s">
        <v>307</v>
      </c>
    </row>
    <row r="208" spans="3:21" x14ac:dyDescent="0.25">
      <c r="C208">
        <v>202</v>
      </c>
      <c r="D208" s="2" t="s">
        <v>25</v>
      </c>
      <c r="E208" s="2"/>
      <c r="F208" s="2" t="s">
        <v>197</v>
      </c>
      <c r="G208" s="2"/>
      <c r="H208" t="b">
        <v>1</v>
      </c>
      <c r="I208" s="2" t="s">
        <v>25</v>
      </c>
      <c r="J208" s="2"/>
      <c r="K208" s="2"/>
      <c r="L208" t="b">
        <v>1</v>
      </c>
      <c r="M208" t="s">
        <v>544</v>
      </c>
      <c r="N208" s="3">
        <v>43110.763948414351</v>
      </c>
      <c r="O208" s="3">
        <v>43110.763948414351</v>
      </c>
      <c r="P208" s="2"/>
      <c r="Q208" s="2"/>
      <c r="R208" s="2" t="s">
        <v>477</v>
      </c>
      <c r="S208" s="2" t="s">
        <v>296</v>
      </c>
      <c r="T208" t="s">
        <v>381</v>
      </c>
      <c r="U208" t="s">
        <v>307</v>
      </c>
    </row>
    <row r="209" spans="3:21" x14ac:dyDescent="0.25">
      <c r="C209">
        <v>203</v>
      </c>
      <c r="D209" s="2" t="s">
        <v>39</v>
      </c>
      <c r="E209" s="2"/>
      <c r="F209" s="2" t="s">
        <v>197</v>
      </c>
      <c r="G209" s="2"/>
      <c r="H209" t="b">
        <v>1</v>
      </c>
      <c r="I209" s="2" t="s">
        <v>39</v>
      </c>
      <c r="J209" s="2"/>
      <c r="K209" s="2"/>
      <c r="L209" t="b">
        <v>1</v>
      </c>
      <c r="M209" t="s">
        <v>544</v>
      </c>
      <c r="N209" s="3">
        <v>43184.733464074074</v>
      </c>
      <c r="O209" s="3">
        <v>43184.733464074074</v>
      </c>
      <c r="P209" s="2"/>
      <c r="Q209" s="2"/>
      <c r="R209" s="2" t="s">
        <v>477</v>
      </c>
      <c r="S209" s="2" t="s">
        <v>295</v>
      </c>
      <c r="T209" t="s">
        <v>381</v>
      </c>
      <c r="U209" t="s">
        <v>307</v>
      </c>
    </row>
    <row r="210" spans="3:21" x14ac:dyDescent="0.25">
      <c r="C210">
        <v>204</v>
      </c>
      <c r="D210" s="2" t="s">
        <v>27</v>
      </c>
      <c r="E210" s="2"/>
      <c r="F210" s="2" t="s">
        <v>197</v>
      </c>
      <c r="G210" s="2"/>
      <c r="H210" t="b">
        <v>1</v>
      </c>
      <c r="I210" s="2" t="s">
        <v>27</v>
      </c>
      <c r="J210" s="2"/>
      <c r="K210" s="2"/>
      <c r="L210" t="b">
        <v>1</v>
      </c>
      <c r="M210" t="s">
        <v>544</v>
      </c>
      <c r="N210" s="3">
        <v>43110.763948414351</v>
      </c>
      <c r="O210" s="3">
        <v>43110.763948414351</v>
      </c>
      <c r="P210" s="2"/>
      <c r="Q210" s="2"/>
      <c r="R210" s="2" t="s">
        <v>477</v>
      </c>
      <c r="S210" s="2" t="s">
        <v>295</v>
      </c>
      <c r="T210" t="s">
        <v>381</v>
      </c>
      <c r="U210" t="s">
        <v>307</v>
      </c>
    </row>
    <row r="211" spans="3:21" x14ac:dyDescent="0.25">
      <c r="C211">
        <v>205</v>
      </c>
      <c r="D211" s="2" t="s">
        <v>32</v>
      </c>
      <c r="E211" s="2"/>
      <c r="F211" s="2" t="s">
        <v>197</v>
      </c>
      <c r="G211" s="2"/>
      <c r="H211" t="b">
        <v>1</v>
      </c>
      <c r="I211" s="2" t="s">
        <v>32</v>
      </c>
      <c r="J211" s="2"/>
      <c r="K211" s="2"/>
      <c r="L211" t="b">
        <v>1</v>
      </c>
      <c r="M211" t="s">
        <v>544</v>
      </c>
      <c r="N211" s="3">
        <v>43110.763948414351</v>
      </c>
      <c r="O211" s="3">
        <v>43110.763948414351</v>
      </c>
      <c r="P211" s="2"/>
      <c r="Q211" s="2"/>
      <c r="R211" s="2" t="s">
        <v>477</v>
      </c>
      <c r="S211" s="2" t="s">
        <v>295</v>
      </c>
      <c r="T211" t="s">
        <v>381</v>
      </c>
      <c r="U211" t="s">
        <v>307</v>
      </c>
    </row>
    <row r="212" spans="3:21" x14ac:dyDescent="0.25">
      <c r="C212">
        <v>206</v>
      </c>
      <c r="D212" s="2" t="s">
        <v>31</v>
      </c>
      <c r="E212" s="2"/>
      <c r="F212" s="2" t="s">
        <v>197</v>
      </c>
      <c r="G212" s="2"/>
      <c r="H212" t="b">
        <v>1</v>
      </c>
      <c r="I212" s="2" t="s">
        <v>31</v>
      </c>
      <c r="J212" s="2"/>
      <c r="K212" s="2"/>
      <c r="L212" t="b">
        <v>1</v>
      </c>
      <c r="M212" t="s">
        <v>544</v>
      </c>
      <c r="N212" s="3">
        <v>43110.763948414351</v>
      </c>
      <c r="O212" s="3">
        <v>43110.763948414351</v>
      </c>
      <c r="P212" s="2"/>
      <c r="Q212" s="2"/>
      <c r="R212" s="2" t="s">
        <v>477</v>
      </c>
      <c r="S212" s="2" t="s">
        <v>296</v>
      </c>
      <c r="T212" t="s">
        <v>381</v>
      </c>
      <c r="U212" t="s">
        <v>307</v>
      </c>
    </row>
    <row r="213" spans="3:21" x14ac:dyDescent="0.25">
      <c r="C213">
        <v>207</v>
      </c>
      <c r="D213" s="2" t="s">
        <v>35</v>
      </c>
      <c r="E213" s="2"/>
      <c r="F213" s="2" t="s">
        <v>197</v>
      </c>
      <c r="G213" s="2"/>
      <c r="H213" t="b">
        <v>1</v>
      </c>
      <c r="I213" s="2" t="s">
        <v>35</v>
      </c>
      <c r="J213" s="2"/>
      <c r="K213" s="2"/>
      <c r="L213" t="b">
        <v>1</v>
      </c>
      <c r="M213" t="s">
        <v>544</v>
      </c>
      <c r="N213" s="3">
        <v>43110.763948414351</v>
      </c>
      <c r="O213" s="3">
        <v>43110.763948414351</v>
      </c>
      <c r="P213" s="2"/>
      <c r="Q213" s="2"/>
      <c r="R213" s="2" t="s">
        <v>477</v>
      </c>
      <c r="S213" s="2" t="s">
        <v>295</v>
      </c>
      <c r="T213" t="s">
        <v>381</v>
      </c>
      <c r="U213" t="s">
        <v>307</v>
      </c>
    </row>
    <row r="214" spans="3:21" x14ac:dyDescent="0.25">
      <c r="C214">
        <v>208</v>
      </c>
      <c r="D214" s="2" t="s">
        <v>45</v>
      </c>
      <c r="E214" s="2"/>
      <c r="F214" s="2" t="s">
        <v>197</v>
      </c>
      <c r="G214" s="2"/>
      <c r="H214" t="b">
        <v>1</v>
      </c>
      <c r="I214" s="2" t="s">
        <v>45</v>
      </c>
      <c r="J214" s="2"/>
      <c r="K214" s="2"/>
      <c r="L214" t="b">
        <v>1</v>
      </c>
      <c r="M214" t="s">
        <v>544</v>
      </c>
      <c r="N214" s="3">
        <v>43110.763948414351</v>
      </c>
      <c r="O214" s="3">
        <v>43110.763948414351</v>
      </c>
      <c r="P214" s="2"/>
      <c r="Q214" s="2"/>
      <c r="R214" s="2" t="s">
        <v>477</v>
      </c>
      <c r="S214" s="2" t="s">
        <v>295</v>
      </c>
      <c r="T214" t="s">
        <v>381</v>
      </c>
      <c r="U214" t="s">
        <v>307</v>
      </c>
    </row>
    <row r="215" spans="3:21" x14ac:dyDescent="0.25">
      <c r="C215">
        <v>209</v>
      </c>
      <c r="D215" s="2" t="s">
        <v>36</v>
      </c>
      <c r="E215" s="2"/>
      <c r="F215" s="2" t="s">
        <v>197</v>
      </c>
      <c r="G215" s="2"/>
      <c r="H215" t="b">
        <v>1</v>
      </c>
      <c r="I215" s="2" t="s">
        <v>36</v>
      </c>
      <c r="J215" s="2"/>
      <c r="K215" s="2"/>
      <c r="L215" t="b">
        <v>1</v>
      </c>
      <c r="M215" t="s">
        <v>544</v>
      </c>
      <c r="N215" s="3">
        <v>43110.763948414351</v>
      </c>
      <c r="O215" s="3">
        <v>43110.763948414351</v>
      </c>
      <c r="P215" s="2"/>
      <c r="Q215" s="2"/>
      <c r="R215" s="2" t="s">
        <v>477</v>
      </c>
      <c r="S215" s="2" t="s">
        <v>295</v>
      </c>
      <c r="T215" t="s">
        <v>381</v>
      </c>
      <c r="U215" t="s">
        <v>307</v>
      </c>
    </row>
    <row r="216" spans="3:21" x14ac:dyDescent="0.25">
      <c r="C216">
        <v>210</v>
      </c>
      <c r="D216" s="2" t="s">
        <v>43</v>
      </c>
      <c r="E216" s="2"/>
      <c r="F216" s="2" t="s">
        <v>197</v>
      </c>
      <c r="G216" s="2"/>
      <c r="H216" t="b">
        <v>1</v>
      </c>
      <c r="I216" s="2" t="s">
        <v>43</v>
      </c>
      <c r="J216" s="2"/>
      <c r="K216" s="2"/>
      <c r="L216" t="b">
        <v>1</v>
      </c>
      <c r="M216" t="s">
        <v>544</v>
      </c>
      <c r="N216" s="3">
        <v>43110.763948414351</v>
      </c>
      <c r="O216" s="3">
        <v>43110.763948414351</v>
      </c>
      <c r="P216" s="2"/>
      <c r="Q216" s="2"/>
      <c r="R216" s="2" t="s">
        <v>477</v>
      </c>
      <c r="S216" s="2" t="s">
        <v>294</v>
      </c>
      <c r="T216" t="s">
        <v>381</v>
      </c>
      <c r="U216" t="s">
        <v>307</v>
      </c>
    </row>
    <row r="217" spans="3:21" x14ac:dyDescent="0.25">
      <c r="C217">
        <v>211</v>
      </c>
      <c r="D217" s="2" t="s">
        <v>40</v>
      </c>
      <c r="E217" s="2"/>
      <c r="F217" s="2" t="s">
        <v>197</v>
      </c>
      <c r="G217" s="2"/>
      <c r="H217" t="b">
        <v>1</v>
      </c>
      <c r="I217" s="2" t="s">
        <v>40</v>
      </c>
      <c r="J217" s="2"/>
      <c r="K217" s="2"/>
      <c r="L217" t="b">
        <v>1</v>
      </c>
      <c r="M217" t="s">
        <v>544</v>
      </c>
      <c r="N217" s="3">
        <v>43184.733464074074</v>
      </c>
      <c r="O217" s="3">
        <v>43184.733464074074</v>
      </c>
      <c r="P217" s="2"/>
      <c r="Q217" s="2"/>
      <c r="R217" s="2" t="s">
        <v>477</v>
      </c>
      <c r="S217" s="2" t="s">
        <v>295</v>
      </c>
      <c r="T217" t="s">
        <v>381</v>
      </c>
      <c r="U217" t="s">
        <v>307</v>
      </c>
    </row>
    <row r="218" spans="3:21" x14ac:dyDescent="0.25">
      <c r="C218">
        <v>212</v>
      </c>
      <c r="D218" s="2" t="s">
        <v>29</v>
      </c>
      <c r="E218" s="2"/>
      <c r="F218" s="2" t="s">
        <v>197</v>
      </c>
      <c r="G218" s="2"/>
      <c r="H218" t="b">
        <v>1</v>
      </c>
      <c r="I218" s="2" t="s">
        <v>29</v>
      </c>
      <c r="J218" s="2"/>
      <c r="K218" s="2"/>
      <c r="L218" t="b">
        <v>1</v>
      </c>
      <c r="M218" t="s">
        <v>544</v>
      </c>
      <c r="N218" s="3">
        <v>43110.763948414351</v>
      </c>
      <c r="O218" s="3">
        <v>43110.763948414351</v>
      </c>
      <c r="P218" s="2"/>
      <c r="Q218" s="2"/>
      <c r="R218" s="2" t="s">
        <v>477</v>
      </c>
      <c r="S218" s="2" t="s">
        <v>296</v>
      </c>
      <c r="T218" t="s">
        <v>381</v>
      </c>
      <c r="U218" t="s">
        <v>307</v>
      </c>
    </row>
    <row r="219" spans="3:21" x14ac:dyDescent="0.25">
      <c r="C219">
        <v>213</v>
      </c>
      <c r="D219" s="2" t="s">
        <v>30</v>
      </c>
      <c r="E219" s="2"/>
      <c r="F219" s="2" t="s">
        <v>197</v>
      </c>
      <c r="G219" s="2"/>
      <c r="H219" t="b">
        <v>1</v>
      </c>
      <c r="I219" s="2" t="s">
        <v>30</v>
      </c>
      <c r="J219" s="2"/>
      <c r="K219" s="2"/>
      <c r="L219" t="b">
        <v>1</v>
      </c>
      <c r="M219" t="s">
        <v>544</v>
      </c>
      <c r="N219" s="3">
        <v>43110.763948414351</v>
      </c>
      <c r="O219" s="3">
        <v>43110.763948414351</v>
      </c>
      <c r="P219" s="2"/>
      <c r="Q219" s="2"/>
      <c r="R219" s="2" t="s">
        <v>477</v>
      </c>
      <c r="S219" s="2" t="s">
        <v>296</v>
      </c>
      <c r="T219" t="s">
        <v>381</v>
      </c>
      <c r="U219" t="s">
        <v>307</v>
      </c>
    </row>
    <row r="220" spans="3:21" x14ac:dyDescent="0.25">
      <c r="C220">
        <v>214</v>
      </c>
      <c r="D220" s="2" t="s">
        <v>193</v>
      </c>
      <c r="E220" s="2"/>
      <c r="F220" s="2" t="s">
        <v>204</v>
      </c>
      <c r="G220" s="2" t="s">
        <v>342</v>
      </c>
      <c r="H220" t="b">
        <v>0</v>
      </c>
      <c r="I220" s="2" t="s">
        <v>193</v>
      </c>
      <c r="J220" s="2"/>
      <c r="K220" s="2"/>
      <c r="L220" t="b">
        <v>1</v>
      </c>
      <c r="M220" t="s">
        <v>544</v>
      </c>
      <c r="N220" s="3">
        <v>43275.680828888886</v>
      </c>
      <c r="O220" s="3">
        <v>43110.763948414351</v>
      </c>
      <c r="P220" s="2"/>
      <c r="Q220" s="2"/>
      <c r="R220" s="2" t="s">
        <v>542</v>
      </c>
      <c r="S220" s="2" t="s">
        <v>294</v>
      </c>
      <c r="T220" t="s">
        <v>381</v>
      </c>
      <c r="U220" t="s">
        <v>307</v>
      </c>
    </row>
    <row r="221" spans="3:21" x14ac:dyDescent="0.25">
      <c r="C221">
        <v>215</v>
      </c>
      <c r="D221" s="2" t="s">
        <v>192</v>
      </c>
      <c r="E221" s="2"/>
      <c r="F221" s="2" t="s">
        <v>204</v>
      </c>
      <c r="G221" s="2"/>
      <c r="H221" t="b">
        <v>0</v>
      </c>
      <c r="I221" s="2" t="s">
        <v>192</v>
      </c>
      <c r="J221" s="2"/>
      <c r="K221" s="2"/>
      <c r="L221" t="b">
        <v>1</v>
      </c>
      <c r="M221" t="s">
        <v>544</v>
      </c>
      <c r="N221" s="3">
        <v>43110.763948414351</v>
      </c>
      <c r="O221" s="3">
        <v>43110.763948414351</v>
      </c>
      <c r="P221" s="2"/>
      <c r="Q221" s="2"/>
      <c r="R221" s="2" t="s">
        <v>542</v>
      </c>
      <c r="S221" s="2" t="s">
        <v>294</v>
      </c>
      <c r="T221" t="s">
        <v>381</v>
      </c>
      <c r="U221" t="s">
        <v>307</v>
      </c>
    </row>
    <row r="222" spans="3:21" x14ac:dyDescent="0.25">
      <c r="C222">
        <v>216</v>
      </c>
      <c r="D222" s="2" t="s">
        <v>36</v>
      </c>
      <c r="E222" s="2"/>
      <c r="F222" s="2" t="s">
        <v>204</v>
      </c>
      <c r="G222" s="2"/>
      <c r="H222" t="b">
        <v>1</v>
      </c>
      <c r="I222" s="2" t="s">
        <v>36</v>
      </c>
      <c r="J222" s="2"/>
      <c r="K222" s="2"/>
      <c r="L222" t="b">
        <v>1</v>
      </c>
      <c r="M222" t="s">
        <v>383</v>
      </c>
      <c r="N222" s="3">
        <v>43276.07324247685</v>
      </c>
      <c r="O222" s="3">
        <v>43110.763948414351</v>
      </c>
      <c r="P222" s="2"/>
      <c r="Q222" s="2"/>
      <c r="R222" s="2" t="s">
        <v>542</v>
      </c>
      <c r="S222" s="2" t="s">
        <v>295</v>
      </c>
      <c r="T222" t="s">
        <v>381</v>
      </c>
      <c r="U222" t="s">
        <v>307</v>
      </c>
    </row>
    <row r="223" spans="3:21" x14ac:dyDescent="0.25">
      <c r="C223">
        <v>217</v>
      </c>
      <c r="D223" s="2" t="s">
        <v>194</v>
      </c>
      <c r="E223" s="2"/>
      <c r="F223" s="2" t="s">
        <v>204</v>
      </c>
      <c r="G223" s="2"/>
      <c r="H223" t="b">
        <v>0</v>
      </c>
      <c r="I223" s="2" t="s">
        <v>194</v>
      </c>
      <c r="J223" s="2"/>
      <c r="K223" s="2"/>
      <c r="L223" t="b">
        <v>1</v>
      </c>
      <c r="M223" t="s">
        <v>544</v>
      </c>
      <c r="N223" s="3">
        <v>43110.763948414351</v>
      </c>
      <c r="O223" s="3">
        <v>43110.763948414351</v>
      </c>
      <c r="P223" s="2"/>
      <c r="Q223" s="2"/>
      <c r="R223" s="2" t="s">
        <v>542</v>
      </c>
      <c r="S223" s="2" t="s">
        <v>294</v>
      </c>
      <c r="T223" t="s">
        <v>381</v>
      </c>
      <c r="U223" t="s">
        <v>307</v>
      </c>
    </row>
    <row r="224" spans="3:21" x14ac:dyDescent="0.25">
      <c r="C224">
        <v>218</v>
      </c>
      <c r="D224" s="2" t="s">
        <v>195</v>
      </c>
      <c r="E224" s="2"/>
      <c r="F224" s="2" t="s">
        <v>204</v>
      </c>
      <c r="G224" s="2"/>
      <c r="H224" t="b">
        <v>0</v>
      </c>
      <c r="I224" s="2" t="s">
        <v>195</v>
      </c>
      <c r="J224" s="2"/>
      <c r="K224" s="2"/>
      <c r="L224" t="b">
        <v>1</v>
      </c>
      <c r="M224" t="s">
        <v>544</v>
      </c>
      <c r="N224" s="3">
        <v>43110.763948414351</v>
      </c>
      <c r="O224" s="3">
        <v>43110.763948414351</v>
      </c>
      <c r="P224" s="2"/>
      <c r="Q224" s="2"/>
      <c r="R224" s="2" t="s">
        <v>542</v>
      </c>
      <c r="S224" s="2" t="s">
        <v>294</v>
      </c>
      <c r="T224" t="s">
        <v>381</v>
      </c>
      <c r="U224" t="s">
        <v>307</v>
      </c>
    </row>
    <row r="225" spans="3:21" x14ac:dyDescent="0.25">
      <c r="C225">
        <v>219</v>
      </c>
      <c r="D225" s="2" t="s">
        <v>47</v>
      </c>
      <c r="E225" s="2"/>
      <c r="F225" s="2" t="s">
        <v>274</v>
      </c>
      <c r="G225" s="2"/>
      <c r="H225" t="b">
        <v>1</v>
      </c>
      <c r="I225" s="2" t="s">
        <v>47</v>
      </c>
      <c r="J225" s="2"/>
      <c r="K225" s="2"/>
      <c r="L225" t="b">
        <v>1</v>
      </c>
      <c r="M225" t="s">
        <v>544</v>
      </c>
      <c r="N225" s="3">
        <v>43110.763948414351</v>
      </c>
      <c r="O225" s="3">
        <v>43110.763948414351</v>
      </c>
      <c r="P225" s="2"/>
      <c r="Q225" s="2"/>
      <c r="R225" s="2" t="s">
        <v>519</v>
      </c>
      <c r="S225" s="2" t="s">
        <v>294</v>
      </c>
      <c r="T225" t="s">
        <v>381</v>
      </c>
      <c r="U225" t="s">
        <v>307</v>
      </c>
    </row>
    <row r="226" spans="3:21" x14ac:dyDescent="0.25">
      <c r="C226">
        <v>220</v>
      </c>
      <c r="D226" s="2" t="s">
        <v>268</v>
      </c>
      <c r="E226" s="2"/>
      <c r="F226" s="2" t="s">
        <v>274</v>
      </c>
      <c r="G226" s="2"/>
      <c r="H226" t="b">
        <v>1</v>
      </c>
      <c r="I226" s="2" t="s">
        <v>268</v>
      </c>
      <c r="J226" s="2"/>
      <c r="K226" s="2"/>
      <c r="L226" t="b">
        <v>1</v>
      </c>
      <c r="M226" t="s">
        <v>544</v>
      </c>
      <c r="N226" s="3">
        <v>43110.763948414351</v>
      </c>
      <c r="O226" s="3">
        <v>43110.763948414351</v>
      </c>
      <c r="P226" s="2"/>
      <c r="Q226" s="2"/>
      <c r="R226" s="2" t="s">
        <v>519</v>
      </c>
      <c r="S226" s="2" t="s">
        <v>295</v>
      </c>
      <c r="T226" t="s">
        <v>381</v>
      </c>
      <c r="U226" t="s">
        <v>307</v>
      </c>
    </row>
    <row r="227" spans="3:21" x14ac:dyDescent="0.25">
      <c r="C227">
        <v>221</v>
      </c>
      <c r="D227" s="2" t="s">
        <v>272</v>
      </c>
      <c r="E227" s="2"/>
      <c r="F227" s="2" t="s">
        <v>274</v>
      </c>
      <c r="G227" s="2"/>
      <c r="H227" t="b">
        <v>1</v>
      </c>
      <c r="I227" s="2" t="s">
        <v>272</v>
      </c>
      <c r="J227" s="2"/>
      <c r="K227" s="2"/>
      <c r="L227" t="b">
        <v>1</v>
      </c>
      <c r="M227" t="s">
        <v>544</v>
      </c>
      <c r="N227" s="3">
        <v>43110.763948414351</v>
      </c>
      <c r="O227" s="3">
        <v>43110.763948414351</v>
      </c>
      <c r="P227" s="2"/>
      <c r="Q227" s="2"/>
      <c r="R227" s="2" t="s">
        <v>519</v>
      </c>
      <c r="S227" s="2" t="s">
        <v>296</v>
      </c>
      <c r="T227" t="s">
        <v>381</v>
      </c>
      <c r="U227" t="s">
        <v>307</v>
      </c>
    </row>
    <row r="228" spans="3:21" x14ac:dyDescent="0.25">
      <c r="C228">
        <v>222</v>
      </c>
      <c r="D228" s="2" t="s">
        <v>209</v>
      </c>
      <c r="E228" s="2"/>
      <c r="F228" s="2" t="s">
        <v>274</v>
      </c>
      <c r="G228" s="2"/>
      <c r="H228" t="b">
        <v>1</v>
      </c>
      <c r="I228" s="2" t="s">
        <v>209</v>
      </c>
      <c r="J228" s="2"/>
      <c r="K228" s="2"/>
      <c r="L228" t="b">
        <v>1</v>
      </c>
      <c r="M228" t="s">
        <v>544</v>
      </c>
      <c r="N228" s="3">
        <v>43110.763948414351</v>
      </c>
      <c r="O228" s="3">
        <v>43110.763948414351</v>
      </c>
      <c r="P228" s="2"/>
      <c r="Q228" s="2"/>
      <c r="R228" s="2" t="s">
        <v>519</v>
      </c>
      <c r="S228" s="2" t="s">
        <v>296</v>
      </c>
      <c r="T228" t="s">
        <v>381</v>
      </c>
      <c r="U228" t="s">
        <v>307</v>
      </c>
    </row>
    <row r="229" spans="3:21" x14ac:dyDescent="0.25">
      <c r="C229">
        <v>223</v>
      </c>
      <c r="D229" s="2" t="s">
        <v>270</v>
      </c>
      <c r="E229" s="2"/>
      <c r="F229" s="2" t="s">
        <v>274</v>
      </c>
      <c r="G229" s="2"/>
      <c r="H229" t="b">
        <v>1</v>
      </c>
      <c r="I229" s="2" t="s">
        <v>270</v>
      </c>
      <c r="J229" s="2"/>
      <c r="K229" s="2"/>
      <c r="L229" t="b">
        <v>1</v>
      </c>
      <c r="M229" t="s">
        <v>544</v>
      </c>
      <c r="N229" s="3">
        <v>43110.763948414351</v>
      </c>
      <c r="O229" s="3">
        <v>43110.763948414351</v>
      </c>
      <c r="P229" s="2"/>
      <c r="Q229" s="2"/>
      <c r="R229" s="2" t="s">
        <v>519</v>
      </c>
      <c r="S229" s="2" t="s">
        <v>297</v>
      </c>
      <c r="T229" t="s">
        <v>381</v>
      </c>
      <c r="U229" t="s">
        <v>307</v>
      </c>
    </row>
    <row r="230" spans="3:21" x14ac:dyDescent="0.25">
      <c r="C230">
        <v>224</v>
      </c>
      <c r="D230" s="2" t="s">
        <v>107</v>
      </c>
      <c r="E230" s="2"/>
      <c r="F230" s="2" t="s">
        <v>274</v>
      </c>
      <c r="G230" s="2"/>
      <c r="H230" t="b">
        <v>1</v>
      </c>
      <c r="I230" s="2" t="s">
        <v>107</v>
      </c>
      <c r="J230" s="2"/>
      <c r="K230" s="2"/>
      <c r="L230" t="b">
        <v>1</v>
      </c>
      <c r="M230" t="s">
        <v>544</v>
      </c>
      <c r="N230" s="3">
        <v>43110.763948414351</v>
      </c>
      <c r="O230" s="3">
        <v>43110.763948414351</v>
      </c>
      <c r="P230" s="2"/>
      <c r="Q230" s="2"/>
      <c r="R230" s="2" t="s">
        <v>519</v>
      </c>
      <c r="S230" s="2" t="s">
        <v>294</v>
      </c>
      <c r="T230" t="s">
        <v>381</v>
      </c>
      <c r="U230" t="s">
        <v>307</v>
      </c>
    </row>
    <row r="231" spans="3:21" x14ac:dyDescent="0.25">
      <c r="C231">
        <v>225</v>
      </c>
      <c r="D231" s="2" t="s">
        <v>273</v>
      </c>
      <c r="E231" s="2"/>
      <c r="F231" s="2" t="s">
        <v>274</v>
      </c>
      <c r="G231" s="2"/>
      <c r="H231" t="b">
        <v>1</v>
      </c>
      <c r="I231" s="2" t="s">
        <v>273</v>
      </c>
      <c r="J231" s="2"/>
      <c r="K231" s="2"/>
      <c r="L231" t="b">
        <v>1</v>
      </c>
      <c r="M231" t="s">
        <v>544</v>
      </c>
      <c r="N231" s="3">
        <v>43110.763948414351</v>
      </c>
      <c r="O231" s="3">
        <v>43110.763948414351</v>
      </c>
      <c r="P231" s="2"/>
      <c r="Q231" s="2"/>
      <c r="R231" s="2" t="s">
        <v>519</v>
      </c>
      <c r="S231" s="2" t="s">
        <v>296</v>
      </c>
      <c r="T231" t="s">
        <v>381</v>
      </c>
      <c r="U231" t="s">
        <v>307</v>
      </c>
    </row>
    <row r="232" spans="3:21" x14ac:dyDescent="0.25">
      <c r="C232">
        <v>226</v>
      </c>
      <c r="D232" s="2" t="s">
        <v>226</v>
      </c>
      <c r="E232" s="2"/>
      <c r="F232" s="2" t="s">
        <v>274</v>
      </c>
      <c r="G232" s="2"/>
      <c r="H232" t="b">
        <v>1</v>
      </c>
      <c r="I232" s="2" t="s">
        <v>226</v>
      </c>
      <c r="J232" s="2"/>
      <c r="K232" s="2"/>
      <c r="L232" t="b">
        <v>1</v>
      </c>
      <c r="M232" t="s">
        <v>544</v>
      </c>
      <c r="N232" s="3">
        <v>43110.763948414351</v>
      </c>
      <c r="O232" s="3">
        <v>43110.763948414351</v>
      </c>
      <c r="P232" s="2"/>
      <c r="Q232" s="2"/>
      <c r="R232" s="2" t="s">
        <v>519</v>
      </c>
      <c r="S232" s="2" t="s">
        <v>296</v>
      </c>
      <c r="T232" t="s">
        <v>381</v>
      </c>
      <c r="U232" t="s">
        <v>307</v>
      </c>
    </row>
    <row r="233" spans="3:21" x14ac:dyDescent="0.25">
      <c r="C233">
        <v>227</v>
      </c>
      <c r="D233" s="2" t="s">
        <v>271</v>
      </c>
      <c r="E233" s="2"/>
      <c r="F233" s="2" t="s">
        <v>274</v>
      </c>
      <c r="G233" s="2"/>
      <c r="H233" t="b">
        <v>1</v>
      </c>
      <c r="I233" s="2" t="s">
        <v>271</v>
      </c>
      <c r="J233" s="2"/>
      <c r="K233" s="2"/>
      <c r="L233" t="b">
        <v>1</v>
      </c>
      <c r="M233" t="s">
        <v>544</v>
      </c>
      <c r="N233" s="3">
        <v>43110.763948414351</v>
      </c>
      <c r="O233" s="3">
        <v>43110.763948414351</v>
      </c>
      <c r="P233" s="2"/>
      <c r="Q233" s="2"/>
      <c r="R233" s="2" t="s">
        <v>519</v>
      </c>
      <c r="S233" s="2" t="s">
        <v>297</v>
      </c>
      <c r="T233" t="s">
        <v>381</v>
      </c>
      <c r="U233" t="s">
        <v>307</v>
      </c>
    </row>
    <row r="234" spans="3:21" x14ac:dyDescent="0.25">
      <c r="C234">
        <v>228</v>
      </c>
      <c r="D234" s="2" t="s">
        <v>194</v>
      </c>
      <c r="E234" s="2"/>
      <c r="F234" s="2" t="s">
        <v>274</v>
      </c>
      <c r="G234" s="2"/>
      <c r="H234" t="b">
        <v>1</v>
      </c>
      <c r="I234" s="2" t="s">
        <v>194</v>
      </c>
      <c r="J234" s="2"/>
      <c r="K234" s="2"/>
      <c r="L234" t="b">
        <v>1</v>
      </c>
      <c r="M234" t="s">
        <v>544</v>
      </c>
      <c r="N234" s="3">
        <v>43110.763948414351</v>
      </c>
      <c r="O234" s="3">
        <v>43110.763948414351</v>
      </c>
      <c r="P234" s="2"/>
      <c r="Q234" s="2"/>
      <c r="R234" s="2" t="s">
        <v>519</v>
      </c>
      <c r="S234" s="2" t="s">
        <v>294</v>
      </c>
      <c r="T234" t="s">
        <v>381</v>
      </c>
      <c r="U234" t="s">
        <v>307</v>
      </c>
    </row>
    <row r="235" spans="3:21" x14ac:dyDescent="0.25">
      <c r="C235">
        <v>229</v>
      </c>
      <c r="D235" s="2" t="s">
        <v>269</v>
      </c>
      <c r="E235" s="2"/>
      <c r="F235" s="2" t="s">
        <v>274</v>
      </c>
      <c r="G235" s="2"/>
      <c r="H235" t="b">
        <v>1</v>
      </c>
      <c r="I235" s="2" t="s">
        <v>269</v>
      </c>
      <c r="J235" s="2"/>
      <c r="K235" s="2"/>
      <c r="L235" t="b">
        <v>1</v>
      </c>
      <c r="M235" t="s">
        <v>544</v>
      </c>
      <c r="N235" s="3">
        <v>43110.763948414351</v>
      </c>
      <c r="O235" s="3">
        <v>43110.763948414351</v>
      </c>
      <c r="P235" s="2"/>
      <c r="Q235" s="2"/>
      <c r="R235" s="2" t="s">
        <v>519</v>
      </c>
      <c r="S235" s="2" t="s">
        <v>295</v>
      </c>
      <c r="T235" t="s">
        <v>381</v>
      </c>
      <c r="U235" t="s">
        <v>307</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6:O29"/>
  <sheetViews>
    <sheetView showGridLines="0" workbookViewId="0">
      <selection activeCell="E15" sqref="E15"/>
    </sheetView>
  </sheetViews>
  <sheetFormatPr defaultRowHeight="15" x14ac:dyDescent="0.25"/>
  <cols>
    <col min="2" max="2" width="13.42578125" customWidth="1"/>
    <col min="3" max="3" width="10.140625" customWidth="1"/>
    <col min="4" max="4" width="22.42578125" bestFit="1" customWidth="1"/>
    <col min="5" max="5" width="20.42578125" bestFit="1" customWidth="1"/>
    <col min="6" max="6" width="25.7109375" bestFit="1" customWidth="1"/>
    <col min="7" max="7" width="21.140625" bestFit="1" customWidth="1"/>
    <col min="8" max="8" width="20.5703125" bestFit="1" customWidth="1"/>
    <col min="9" max="9" width="25" bestFit="1" customWidth="1"/>
    <col min="10" max="10" width="28.28515625" bestFit="1" customWidth="1"/>
    <col min="11" max="11" width="10.28515625" bestFit="1" customWidth="1"/>
    <col min="12" max="12" width="21.7109375" bestFit="1" customWidth="1"/>
    <col min="13" max="13" width="27.85546875" bestFit="1" customWidth="1"/>
    <col min="14" max="14" width="16.140625" bestFit="1" customWidth="1"/>
    <col min="15" max="15" width="17" bestFit="1" customWidth="1"/>
    <col min="16" max="16" width="17" customWidth="1"/>
    <col min="17" max="17" width="26.140625" bestFit="1" customWidth="1"/>
    <col min="18" max="18" width="27.85546875" bestFit="1" customWidth="1"/>
    <col min="19" max="19" width="14.5703125" bestFit="1" customWidth="1"/>
    <col min="20" max="20" width="16.7109375" bestFit="1" customWidth="1"/>
    <col min="21" max="21" width="17.5703125" bestFit="1" customWidth="1"/>
    <col min="22" max="22" width="12.140625" bestFit="1" customWidth="1"/>
    <col min="23" max="23" width="14.140625" bestFit="1" customWidth="1"/>
    <col min="24" max="24" width="15" bestFit="1" customWidth="1"/>
    <col min="25" max="25" width="7.85546875" bestFit="1" customWidth="1"/>
    <col min="26" max="26" width="23.28515625" bestFit="1" customWidth="1"/>
    <col min="27" max="27" width="24.42578125" bestFit="1" customWidth="1"/>
    <col min="28" max="28" width="16.140625" bestFit="1" customWidth="1"/>
    <col min="29" max="29" width="17" bestFit="1" customWidth="1"/>
    <col min="30" max="30" width="26.140625" customWidth="1"/>
    <col min="31" max="31" width="16.85546875" bestFit="1" customWidth="1"/>
    <col min="32" max="32" width="20.85546875" bestFit="1" customWidth="1"/>
    <col min="33" max="33" width="14.7109375" bestFit="1" customWidth="1"/>
    <col min="34" max="34" width="22.7109375" bestFit="1" customWidth="1"/>
    <col min="35" max="35" width="15.7109375" bestFit="1" customWidth="1"/>
    <col min="36" max="36" width="13.140625" bestFit="1" customWidth="1"/>
    <col min="37" max="37" width="17.85546875" bestFit="1" customWidth="1"/>
    <col min="38" max="38" width="15.42578125" bestFit="1" customWidth="1"/>
    <col min="39" max="39" width="14.5703125" bestFit="1" customWidth="1"/>
    <col min="40" max="40" width="20" bestFit="1" customWidth="1"/>
    <col min="41" max="41" width="14.42578125" bestFit="1" customWidth="1"/>
    <col min="42" max="42" width="14.140625" bestFit="1" customWidth="1"/>
  </cols>
  <sheetData>
    <row r="6" spans="4:15" x14ac:dyDescent="0.25">
      <c r="D6" t="s">
        <v>334</v>
      </c>
      <c r="E6" t="s">
        <v>298</v>
      </c>
      <c r="F6" t="s">
        <v>299</v>
      </c>
      <c r="G6" t="s">
        <v>300</v>
      </c>
      <c r="H6" t="s">
        <v>301</v>
      </c>
      <c r="I6" t="s">
        <v>302</v>
      </c>
      <c r="J6" t="s">
        <v>413</v>
      </c>
      <c r="K6" t="s">
        <v>17</v>
      </c>
      <c r="L6" t="s">
        <v>18</v>
      </c>
      <c r="M6" t="s">
        <v>19</v>
      </c>
      <c r="N6" t="s">
        <v>3</v>
      </c>
      <c r="O6" t="s">
        <v>10</v>
      </c>
    </row>
    <row r="7" spans="4:15" x14ac:dyDescent="0.25">
      <c r="D7">
        <v>1</v>
      </c>
      <c r="E7" s="2" t="s">
        <v>8</v>
      </c>
      <c r="F7" s="2" t="s">
        <v>276</v>
      </c>
      <c r="G7" s="2" t="s">
        <v>47</v>
      </c>
      <c r="H7" s="2" t="s">
        <v>47</v>
      </c>
      <c r="I7" s="2" t="s">
        <v>304</v>
      </c>
      <c r="J7" s="2" t="s">
        <v>414</v>
      </c>
      <c r="K7" t="b">
        <v>1</v>
      </c>
      <c r="L7">
        <v>1</v>
      </c>
      <c r="M7" t="b">
        <v>0</v>
      </c>
      <c r="N7" s="3">
        <v>43261.911272916666</v>
      </c>
      <c r="O7" s="3">
        <v>43275.682823993055</v>
      </c>
    </row>
    <row r="8" spans="4:15" x14ac:dyDescent="0.25">
      <c r="D8">
        <v>2</v>
      </c>
      <c r="E8" s="2" t="s">
        <v>196</v>
      </c>
      <c r="F8" s="2" t="s">
        <v>201</v>
      </c>
      <c r="G8" s="2" t="s">
        <v>33</v>
      </c>
      <c r="H8" s="2" t="s">
        <v>33</v>
      </c>
      <c r="I8" s="2" t="s">
        <v>303</v>
      </c>
      <c r="J8" s="2" t="s">
        <v>415</v>
      </c>
      <c r="K8" t="b">
        <v>1</v>
      </c>
      <c r="L8">
        <v>1</v>
      </c>
      <c r="M8" t="b">
        <v>0</v>
      </c>
      <c r="N8" s="3">
        <v>43268.035978935186</v>
      </c>
      <c r="O8" s="3">
        <v>43275.683017476855</v>
      </c>
    </row>
    <row r="9" spans="4:15" x14ac:dyDescent="0.25">
      <c r="D9">
        <v>3</v>
      </c>
      <c r="E9" s="2" t="s">
        <v>196</v>
      </c>
      <c r="F9" s="2" t="s">
        <v>8</v>
      </c>
      <c r="G9" s="2" t="s">
        <v>40</v>
      </c>
      <c r="H9" s="2" t="s">
        <v>68</v>
      </c>
      <c r="I9" s="2" t="s">
        <v>303</v>
      </c>
      <c r="J9" s="2" t="s">
        <v>415</v>
      </c>
      <c r="K9" t="b">
        <v>0</v>
      </c>
      <c r="L9">
        <v>1</v>
      </c>
      <c r="M9" t="b">
        <v>0</v>
      </c>
      <c r="N9" s="3">
        <v>43268.03597873843</v>
      </c>
      <c r="O9" s="3">
        <v>43275.68301724537</v>
      </c>
    </row>
    <row r="10" spans="4:15" x14ac:dyDescent="0.25">
      <c r="D10">
        <v>4</v>
      </c>
      <c r="E10" s="2" t="s">
        <v>196</v>
      </c>
      <c r="F10" s="2" t="s">
        <v>204</v>
      </c>
      <c r="G10" s="2" t="s">
        <v>36</v>
      </c>
      <c r="H10" s="2" t="s">
        <v>36</v>
      </c>
      <c r="I10" s="2" t="s">
        <v>303</v>
      </c>
      <c r="J10" s="2" t="s">
        <v>415</v>
      </c>
      <c r="K10" t="b">
        <v>1</v>
      </c>
      <c r="L10">
        <v>1</v>
      </c>
      <c r="M10" t="b">
        <v>0</v>
      </c>
      <c r="N10" s="3">
        <v>43268.035978935186</v>
      </c>
      <c r="O10" s="3">
        <v>43275.683017476855</v>
      </c>
    </row>
    <row r="11" spans="4:15" x14ac:dyDescent="0.25">
      <c r="D11">
        <v>5</v>
      </c>
      <c r="E11" s="2" t="s">
        <v>196</v>
      </c>
      <c r="F11" s="2" t="s">
        <v>8</v>
      </c>
      <c r="G11" s="2" t="s">
        <v>39</v>
      </c>
      <c r="H11" s="2" t="s">
        <v>68</v>
      </c>
      <c r="I11" s="2" t="s">
        <v>303</v>
      </c>
      <c r="J11" s="2" t="s">
        <v>415</v>
      </c>
      <c r="K11" t="b">
        <v>1</v>
      </c>
      <c r="L11">
        <v>1</v>
      </c>
      <c r="M11" t="b">
        <v>0</v>
      </c>
      <c r="N11" s="3">
        <v>43268.035978935186</v>
      </c>
      <c r="O11" s="3">
        <v>43275.683017662035</v>
      </c>
    </row>
    <row r="12" spans="4:15" x14ac:dyDescent="0.25">
      <c r="D12">
        <v>6</v>
      </c>
      <c r="E12" s="2" t="s">
        <v>196</v>
      </c>
      <c r="F12" s="2" t="s">
        <v>8</v>
      </c>
      <c r="G12" s="2" t="s">
        <v>41</v>
      </c>
      <c r="H12" s="2" t="s">
        <v>68</v>
      </c>
      <c r="I12" s="2" t="s">
        <v>303</v>
      </c>
      <c r="J12" s="2" t="s">
        <v>415</v>
      </c>
      <c r="K12" t="b">
        <v>0</v>
      </c>
      <c r="L12">
        <v>1</v>
      </c>
      <c r="M12" t="b">
        <v>0</v>
      </c>
      <c r="N12" s="3">
        <v>43268.03597873843</v>
      </c>
      <c r="O12" s="3">
        <v>43275.68301789352</v>
      </c>
    </row>
    <row r="13" spans="4:15" x14ac:dyDescent="0.25">
      <c r="D13">
        <v>7</v>
      </c>
      <c r="E13" s="2" t="s">
        <v>196</v>
      </c>
      <c r="F13" s="2" t="s">
        <v>198</v>
      </c>
      <c r="G13" s="2" t="s">
        <v>32</v>
      </c>
      <c r="H13" s="2" t="s">
        <v>32</v>
      </c>
      <c r="I13" s="2" t="s">
        <v>303</v>
      </c>
      <c r="J13" s="2" t="s">
        <v>415</v>
      </c>
      <c r="K13" t="b">
        <v>1</v>
      </c>
      <c r="L13">
        <v>1</v>
      </c>
      <c r="M13" t="b">
        <v>0</v>
      </c>
      <c r="N13" s="3">
        <v>43268.035978935186</v>
      </c>
      <c r="O13" s="3">
        <v>43275.68301724537</v>
      </c>
    </row>
    <row r="14" spans="4:15" x14ac:dyDescent="0.25">
      <c r="D14">
        <v>8</v>
      </c>
      <c r="E14" s="2" t="s">
        <v>196</v>
      </c>
      <c r="F14" s="2" t="s">
        <v>16</v>
      </c>
      <c r="G14" s="2" t="s">
        <v>34</v>
      </c>
      <c r="H14" s="2" t="s">
        <v>34</v>
      </c>
      <c r="I14" s="2" t="s">
        <v>303</v>
      </c>
      <c r="J14" s="2" t="s">
        <v>415</v>
      </c>
      <c r="K14" t="b">
        <v>1</v>
      </c>
      <c r="L14">
        <v>1</v>
      </c>
      <c r="M14" t="b">
        <v>0</v>
      </c>
      <c r="N14" s="3">
        <v>43268.03597873843</v>
      </c>
      <c r="O14" s="3">
        <v>43275.683017476855</v>
      </c>
    </row>
    <row r="15" spans="4:15" x14ac:dyDescent="0.25">
      <c r="D15">
        <v>9</v>
      </c>
      <c r="E15" s="2" t="s">
        <v>196</v>
      </c>
      <c r="F15" s="2" t="s">
        <v>91</v>
      </c>
      <c r="G15" s="2" t="s">
        <v>35</v>
      </c>
      <c r="H15" s="2" t="s">
        <v>35</v>
      </c>
      <c r="I15" s="2" t="s">
        <v>303</v>
      </c>
      <c r="J15" s="2" t="s">
        <v>415</v>
      </c>
      <c r="K15" t="b">
        <v>1</v>
      </c>
      <c r="L15">
        <v>1</v>
      </c>
      <c r="M15" t="b">
        <v>0</v>
      </c>
      <c r="N15" s="3">
        <v>43268.03597873843</v>
      </c>
      <c r="O15" s="3">
        <v>43275.68301724537</v>
      </c>
    </row>
    <row r="16" spans="4:15" x14ac:dyDescent="0.25">
      <c r="D16">
        <v>10</v>
      </c>
      <c r="E16" s="2" t="s">
        <v>198</v>
      </c>
      <c r="F16" s="2" t="s">
        <v>277</v>
      </c>
      <c r="G16" s="2" t="s">
        <v>107</v>
      </c>
      <c r="H16" s="2" t="s">
        <v>107</v>
      </c>
      <c r="I16" s="2" t="s">
        <v>304</v>
      </c>
      <c r="J16" s="2" t="s">
        <v>414</v>
      </c>
      <c r="K16" t="b">
        <v>1</v>
      </c>
      <c r="L16">
        <v>1</v>
      </c>
      <c r="M16" t="b">
        <v>0</v>
      </c>
      <c r="N16" s="3">
        <v>43261.911273101854</v>
      </c>
      <c r="O16" s="3">
        <v>43275.682830740741</v>
      </c>
    </row>
    <row r="17" spans="4:15" x14ac:dyDescent="0.25">
      <c r="D17">
        <v>11</v>
      </c>
      <c r="E17" s="2" t="s">
        <v>197</v>
      </c>
      <c r="F17" s="2" t="s">
        <v>200</v>
      </c>
      <c r="G17" s="2" t="s">
        <v>44</v>
      </c>
      <c r="H17" s="2" t="s">
        <v>44</v>
      </c>
      <c r="I17" s="2" t="s">
        <v>303</v>
      </c>
      <c r="J17" s="2" t="s">
        <v>415</v>
      </c>
      <c r="K17" t="b">
        <v>1</v>
      </c>
      <c r="L17">
        <v>1</v>
      </c>
      <c r="M17" t="b">
        <v>0</v>
      </c>
      <c r="N17" s="3">
        <v>43268.036008252318</v>
      </c>
      <c r="O17" s="3">
        <v>43275.683195671299</v>
      </c>
    </row>
    <row r="18" spans="4:15" x14ac:dyDescent="0.25">
      <c r="D18">
        <v>12</v>
      </c>
      <c r="E18" s="2" t="s">
        <v>197</v>
      </c>
      <c r="F18" s="2" t="s">
        <v>199</v>
      </c>
      <c r="G18" s="2" t="s">
        <v>45</v>
      </c>
      <c r="H18" s="2" t="s">
        <v>45</v>
      </c>
      <c r="I18" s="2" t="s">
        <v>303</v>
      </c>
      <c r="J18" s="2" t="s">
        <v>415</v>
      </c>
      <c r="K18" t="b">
        <v>1</v>
      </c>
      <c r="L18">
        <v>1</v>
      </c>
      <c r="M18" t="b">
        <v>0</v>
      </c>
      <c r="N18" s="3">
        <v>43268.036008252318</v>
      </c>
      <c r="O18" s="3">
        <v>43275.683195671299</v>
      </c>
    </row>
    <row r="19" spans="4:15" x14ac:dyDescent="0.25">
      <c r="D19">
        <v>13</v>
      </c>
      <c r="E19" s="2" t="s">
        <v>197</v>
      </c>
      <c r="F19" s="2" t="s">
        <v>204</v>
      </c>
      <c r="G19" s="2" t="s">
        <v>36</v>
      </c>
      <c r="H19" s="2" t="s">
        <v>36</v>
      </c>
      <c r="I19" s="2" t="s">
        <v>303</v>
      </c>
      <c r="J19" s="2" t="s">
        <v>415</v>
      </c>
      <c r="K19" t="b">
        <v>1</v>
      </c>
      <c r="L19">
        <v>1</v>
      </c>
      <c r="M19" t="b">
        <v>0</v>
      </c>
      <c r="N19" s="3">
        <v>43268.036008634263</v>
      </c>
      <c r="O19" s="3">
        <v>43275.683195671299</v>
      </c>
    </row>
    <row r="20" spans="4:15" x14ac:dyDescent="0.25">
      <c r="D20">
        <v>14</v>
      </c>
      <c r="E20" s="2" t="s">
        <v>197</v>
      </c>
      <c r="F20" s="2" t="s">
        <v>16</v>
      </c>
      <c r="G20" s="2" t="s">
        <v>34</v>
      </c>
      <c r="H20" s="2" t="s">
        <v>34</v>
      </c>
      <c r="I20" s="2" t="s">
        <v>303</v>
      </c>
      <c r="J20" s="2" t="s">
        <v>415</v>
      </c>
      <c r="K20" t="b">
        <v>1</v>
      </c>
      <c r="L20">
        <v>1</v>
      </c>
      <c r="M20" t="b">
        <v>0</v>
      </c>
      <c r="N20" s="3">
        <v>43268.036008252318</v>
      </c>
      <c r="O20" s="3">
        <v>43275.683195671299</v>
      </c>
    </row>
    <row r="21" spans="4:15" x14ac:dyDescent="0.25">
      <c r="D21">
        <v>15</v>
      </c>
      <c r="E21" s="2" t="s">
        <v>197</v>
      </c>
      <c r="F21" s="2" t="s">
        <v>198</v>
      </c>
      <c r="G21" s="2" t="s">
        <v>32</v>
      </c>
      <c r="H21" s="2" t="s">
        <v>32</v>
      </c>
      <c r="I21" s="2" t="s">
        <v>303</v>
      </c>
      <c r="J21" s="2" t="s">
        <v>415</v>
      </c>
      <c r="K21" t="b">
        <v>1</v>
      </c>
      <c r="L21">
        <v>1</v>
      </c>
      <c r="M21" t="b">
        <v>0</v>
      </c>
      <c r="N21" s="3">
        <v>43268.03600821759</v>
      </c>
      <c r="O21" s="3">
        <v>43275.683195671299</v>
      </c>
    </row>
    <row r="22" spans="4:15" x14ac:dyDescent="0.25">
      <c r="D22">
        <v>16</v>
      </c>
      <c r="E22" s="2" t="s">
        <v>197</v>
      </c>
      <c r="F22" s="2" t="s">
        <v>91</v>
      </c>
      <c r="G22" s="2" t="s">
        <v>35</v>
      </c>
      <c r="H22" s="2" t="s">
        <v>35</v>
      </c>
      <c r="I22" s="2" t="s">
        <v>303</v>
      </c>
      <c r="J22" s="2" t="s">
        <v>415</v>
      </c>
      <c r="K22" t="b">
        <v>1</v>
      </c>
      <c r="L22">
        <v>1</v>
      </c>
      <c r="M22" t="b">
        <v>0</v>
      </c>
      <c r="N22" s="3">
        <v>43268.03600821759</v>
      </c>
      <c r="O22" s="3">
        <v>43275.683195671299</v>
      </c>
    </row>
    <row r="23" spans="4:15" x14ac:dyDescent="0.25">
      <c r="D23">
        <v>17</v>
      </c>
      <c r="E23" s="2" t="s">
        <v>197</v>
      </c>
      <c r="F23" s="2" t="s">
        <v>8</v>
      </c>
      <c r="G23" s="2" t="s">
        <v>40</v>
      </c>
      <c r="H23" s="2" t="s">
        <v>68</v>
      </c>
      <c r="I23" s="2" t="s">
        <v>303</v>
      </c>
      <c r="J23" s="2" t="s">
        <v>415</v>
      </c>
      <c r="K23" t="b">
        <v>0</v>
      </c>
      <c r="L23">
        <v>1</v>
      </c>
      <c r="M23" t="b">
        <v>0</v>
      </c>
      <c r="N23" s="3">
        <v>43268.036008402778</v>
      </c>
      <c r="O23" s="3">
        <v>43275.683196064812</v>
      </c>
    </row>
    <row r="24" spans="4:15" x14ac:dyDescent="0.25">
      <c r="D24">
        <v>18</v>
      </c>
      <c r="E24" s="2" t="s">
        <v>197</v>
      </c>
      <c r="F24" s="2" t="s">
        <v>8</v>
      </c>
      <c r="G24" s="2" t="s">
        <v>41</v>
      </c>
      <c r="H24" s="2" t="s">
        <v>68</v>
      </c>
      <c r="I24" s="2" t="s">
        <v>303</v>
      </c>
      <c r="J24" s="2" t="s">
        <v>415</v>
      </c>
      <c r="K24" t="b">
        <v>0</v>
      </c>
      <c r="L24">
        <v>1</v>
      </c>
      <c r="M24" t="b">
        <v>0</v>
      </c>
      <c r="N24" s="3">
        <v>43268.03600821759</v>
      </c>
      <c r="O24" s="3">
        <v>43275.683195671299</v>
      </c>
    </row>
    <row r="25" spans="4:15" x14ac:dyDescent="0.25">
      <c r="D25">
        <v>19</v>
      </c>
      <c r="E25" s="2" t="s">
        <v>197</v>
      </c>
      <c r="F25" s="2" t="s">
        <v>8</v>
      </c>
      <c r="G25" s="2" t="s">
        <v>39</v>
      </c>
      <c r="H25" s="2" t="s">
        <v>68</v>
      </c>
      <c r="I25" s="2" t="s">
        <v>303</v>
      </c>
      <c r="J25" s="2" t="s">
        <v>415</v>
      </c>
      <c r="K25" t="b">
        <v>1</v>
      </c>
      <c r="L25">
        <v>1</v>
      </c>
      <c r="M25" t="b">
        <v>0</v>
      </c>
      <c r="N25" s="3">
        <v>43268.036008136572</v>
      </c>
      <c r="O25" s="3">
        <v>43275.68319625</v>
      </c>
    </row>
    <row r="26" spans="4:15" x14ac:dyDescent="0.25">
      <c r="D26">
        <v>20</v>
      </c>
      <c r="E26" s="2" t="s">
        <v>204</v>
      </c>
      <c r="F26" s="2" t="s">
        <v>275</v>
      </c>
      <c r="G26" s="2" t="s">
        <v>194</v>
      </c>
      <c r="H26" s="2" t="s">
        <v>194</v>
      </c>
      <c r="I26" s="2" t="s">
        <v>304</v>
      </c>
      <c r="J26" s="2" t="s">
        <v>414</v>
      </c>
      <c r="K26" t="b">
        <v>1</v>
      </c>
      <c r="L26">
        <v>1</v>
      </c>
      <c r="M26" t="b">
        <v>0</v>
      </c>
      <c r="N26" s="3">
        <v>43261.911272986108</v>
      </c>
      <c r="O26" s="3">
        <v>43275.682817430556</v>
      </c>
    </row>
    <row r="27" spans="4:15" x14ac:dyDescent="0.25">
      <c r="D27">
        <v>21</v>
      </c>
      <c r="E27" s="2" t="s">
        <v>274</v>
      </c>
      <c r="F27" s="2" t="s">
        <v>277</v>
      </c>
      <c r="G27" s="2" t="s">
        <v>107</v>
      </c>
      <c r="H27" s="2" t="s">
        <v>107</v>
      </c>
      <c r="I27" s="2" t="s">
        <v>303</v>
      </c>
      <c r="J27" s="2" t="s">
        <v>415</v>
      </c>
      <c r="K27" t="b">
        <v>1</v>
      </c>
      <c r="L27">
        <v>1</v>
      </c>
      <c r="M27" t="b">
        <v>0</v>
      </c>
      <c r="N27" s="3">
        <v>43261.911273101854</v>
      </c>
      <c r="O27" s="3">
        <v>43275.682830740741</v>
      </c>
    </row>
    <row r="28" spans="4:15" x14ac:dyDescent="0.25">
      <c r="D28">
        <v>22</v>
      </c>
      <c r="E28" s="2" t="s">
        <v>274</v>
      </c>
      <c r="F28" s="2" t="s">
        <v>275</v>
      </c>
      <c r="G28" s="2" t="s">
        <v>194</v>
      </c>
      <c r="H28" s="2" t="s">
        <v>194</v>
      </c>
      <c r="I28" s="2" t="s">
        <v>303</v>
      </c>
      <c r="J28" s="2" t="s">
        <v>415</v>
      </c>
      <c r="K28" t="b">
        <v>1</v>
      </c>
      <c r="L28">
        <v>1</v>
      </c>
      <c r="M28" t="b">
        <v>0</v>
      </c>
      <c r="N28" s="3">
        <v>43261.911273101854</v>
      </c>
      <c r="O28" s="3">
        <v>43275.682817430556</v>
      </c>
    </row>
    <row r="29" spans="4:15" x14ac:dyDescent="0.25">
      <c r="D29">
        <v>23</v>
      </c>
      <c r="E29" s="2" t="s">
        <v>274</v>
      </c>
      <c r="F29" s="2" t="s">
        <v>276</v>
      </c>
      <c r="G29" s="2" t="s">
        <v>47</v>
      </c>
      <c r="H29" s="2" t="s">
        <v>47</v>
      </c>
      <c r="I29" s="2" t="s">
        <v>303</v>
      </c>
      <c r="J29" s="2" t="s">
        <v>415</v>
      </c>
      <c r="K29" t="b">
        <v>1</v>
      </c>
      <c r="L29">
        <v>1</v>
      </c>
      <c r="M29" t="b">
        <v>0</v>
      </c>
      <c r="N29" s="3">
        <v>43261.911273101854</v>
      </c>
      <c r="O29" s="3">
        <v>43275.682824027775</v>
      </c>
    </row>
  </sheetData>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5:J15"/>
  <sheetViews>
    <sheetView showGridLines="0" workbookViewId="0"/>
  </sheetViews>
  <sheetFormatPr defaultRowHeight="15" x14ac:dyDescent="0.25"/>
  <cols>
    <col min="1" max="1" width="4.85546875" customWidth="1"/>
    <col min="3" max="4" width="5.85546875" customWidth="1"/>
    <col min="5" max="5" width="4.28515625" customWidth="1"/>
    <col min="6" max="6" width="15" bestFit="1" customWidth="1"/>
    <col min="7" max="7" width="23.28515625" bestFit="1" customWidth="1"/>
    <col min="8" max="8" width="19.7109375" bestFit="1" customWidth="1"/>
    <col min="9" max="9" width="81.140625" bestFit="1" customWidth="1"/>
    <col min="10" max="10" width="16.140625" bestFit="1" customWidth="1"/>
    <col min="11" max="11" width="23.28515625" bestFit="1" customWidth="1"/>
    <col min="12" max="12" width="81.140625" bestFit="1" customWidth="1"/>
    <col min="13" max="13" width="19.140625" bestFit="1" customWidth="1"/>
    <col min="14" max="14" width="16.140625" bestFit="1" customWidth="1"/>
    <col min="15" max="15" width="19.7109375" bestFit="1" customWidth="1"/>
    <col min="16" max="17" width="16.140625" bestFit="1" customWidth="1"/>
    <col min="18" max="18" width="7.140625" bestFit="1" customWidth="1"/>
    <col min="19" max="19" width="21.85546875" bestFit="1" customWidth="1"/>
    <col min="20" max="20" width="20.42578125" bestFit="1" customWidth="1"/>
    <col min="21" max="21" width="25.5703125" bestFit="1" customWidth="1"/>
    <col min="22" max="22" width="13.85546875" bestFit="1" customWidth="1"/>
    <col min="23" max="23" width="15.85546875" bestFit="1" customWidth="1"/>
    <col min="24" max="24" width="16.5703125" bestFit="1" customWidth="1"/>
    <col min="25" max="25" width="11.5703125" bestFit="1" customWidth="1"/>
    <col min="26" max="26" width="13.42578125" bestFit="1" customWidth="1"/>
    <col min="27" max="27" width="14.140625" bestFit="1" customWidth="1"/>
    <col min="28" max="28" width="7.42578125" bestFit="1" customWidth="1"/>
    <col min="29" max="29" width="21.85546875" bestFit="1" customWidth="1"/>
    <col min="30" max="30" width="22.85546875" bestFit="1" customWidth="1"/>
  </cols>
  <sheetData>
    <row r="5" spans="6:10" x14ac:dyDescent="0.25">
      <c r="F5" t="s">
        <v>333</v>
      </c>
      <c r="G5" t="s">
        <v>326</v>
      </c>
      <c r="H5" t="s">
        <v>324</v>
      </c>
      <c r="I5" t="s">
        <v>327</v>
      </c>
      <c r="J5" t="s">
        <v>3</v>
      </c>
    </row>
    <row r="6" spans="6:10" x14ac:dyDescent="0.25">
      <c r="F6">
        <v>1</v>
      </c>
      <c r="G6" s="2" t="s">
        <v>577</v>
      </c>
      <c r="H6" s="2" t="s">
        <v>578</v>
      </c>
      <c r="I6" s="2" t="s">
        <v>579</v>
      </c>
      <c r="J6" s="3">
        <v>43275.537788576388</v>
      </c>
    </row>
    <row r="7" spans="6:10" x14ac:dyDescent="0.25">
      <c r="F7">
        <v>2</v>
      </c>
      <c r="G7" s="2" t="s">
        <v>580</v>
      </c>
      <c r="H7" s="2" t="s">
        <v>580</v>
      </c>
      <c r="I7" s="2" t="s">
        <v>581</v>
      </c>
      <c r="J7" s="3">
        <v>43275.537788576388</v>
      </c>
    </row>
    <row r="8" spans="6:10" x14ac:dyDescent="0.25">
      <c r="F8">
        <v>3</v>
      </c>
      <c r="G8" s="2" t="s">
        <v>582</v>
      </c>
      <c r="H8" s="2" t="s">
        <v>583</v>
      </c>
      <c r="I8" s="2" t="s">
        <v>584</v>
      </c>
      <c r="J8" s="3">
        <v>43275.543827037036</v>
      </c>
    </row>
    <row r="9" spans="6:10" x14ac:dyDescent="0.25">
      <c r="F9">
        <v>4</v>
      </c>
      <c r="G9" s="2" t="s">
        <v>585</v>
      </c>
      <c r="H9" s="2" t="s">
        <v>325</v>
      </c>
      <c r="I9" s="2" t="s">
        <v>586</v>
      </c>
      <c r="J9" s="3">
        <v>43268.099154317133</v>
      </c>
    </row>
    <row r="10" spans="6:10" x14ac:dyDescent="0.25">
      <c r="F10">
        <v>5</v>
      </c>
      <c r="G10" s="2" t="s">
        <v>587</v>
      </c>
      <c r="H10" s="2" t="s">
        <v>325</v>
      </c>
      <c r="I10" s="2" t="s">
        <v>588</v>
      </c>
      <c r="J10" s="3">
        <v>43268.031007673613</v>
      </c>
    </row>
    <row r="11" spans="6:10" x14ac:dyDescent="0.25">
      <c r="F11">
        <v>6</v>
      </c>
      <c r="G11" s="2" t="s">
        <v>589</v>
      </c>
      <c r="H11" s="2" t="s">
        <v>325</v>
      </c>
      <c r="I11" s="2" t="s">
        <v>590</v>
      </c>
      <c r="J11" s="3">
        <v>43268.099154317133</v>
      </c>
    </row>
    <row r="12" spans="6:10" x14ac:dyDescent="0.25">
      <c r="F12">
        <v>7</v>
      </c>
      <c r="G12" s="2" t="s">
        <v>591</v>
      </c>
      <c r="H12" s="2" t="s">
        <v>325</v>
      </c>
      <c r="I12" s="2" t="s">
        <v>592</v>
      </c>
      <c r="J12" s="3">
        <v>43268.099154317133</v>
      </c>
    </row>
    <row r="13" spans="6:10" x14ac:dyDescent="0.25">
      <c r="F13">
        <v>8</v>
      </c>
      <c r="G13" s="2" t="s">
        <v>593</v>
      </c>
      <c r="H13" s="2" t="s">
        <v>325</v>
      </c>
      <c r="I13" s="2" t="s">
        <v>594</v>
      </c>
      <c r="J13" s="3">
        <v>43268.099154317133</v>
      </c>
    </row>
    <row r="14" spans="6:10" x14ac:dyDescent="0.25">
      <c r="F14">
        <v>9</v>
      </c>
      <c r="G14" s="2" t="s">
        <v>595</v>
      </c>
      <c r="H14" s="2" t="s">
        <v>325</v>
      </c>
      <c r="I14" s="2" t="s">
        <v>596</v>
      </c>
      <c r="J14" s="3">
        <v>43268.099154317133</v>
      </c>
    </row>
    <row r="15" spans="6:10" x14ac:dyDescent="0.25">
      <c r="F15">
        <v>10</v>
      </c>
      <c r="G15" s="2" t="s">
        <v>597</v>
      </c>
      <c r="H15" s="2" t="s">
        <v>598</v>
      </c>
      <c r="I15" s="2" t="s">
        <v>599</v>
      </c>
      <c r="J15" s="3">
        <v>43275.537788576388</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c 5 3 a 5 3 e 4 - 6 a 5 9 - 4 a 8 8 - 9 6 8 2 - 7 7 4 f 7 5 f d c 8 2 9 "   x m l n s = " h t t p : / / s c h e m a s . m i c r o s o f t . c o m / D a t a M a s h u p " > A A A A A M 0 W A A B Q S w M E F A A C A A g A p I L a T H S r d B q m A A A A + A A A A B I A H A B D b 2 5 m a W c v U G F j a 2 F n Z S 5 4 b W w g o h g A K K A U A A A A A A A A A A A A A A A A A A A A A A A A A A A A h Y + 9 D o I w G E V f h X S n P 8 C A 5 K M M r p K Y E I 1 r U y s 0 Q j G 0 W N 7 N w U f y F S R R 1 M 3 x n p z h 3 M f t D s X U t c F V D V b 3 J k c M U x Q o I / u j N n W O R n c K U 1 R w 2 A p 5 F r U K Z t n Y b L L H H D X O X T J C v P f Y x 7 g f a h J R y s i h 3 F S y U Z 1 A H 1 n / l 0 N t r B N G K s R h / 4 r h E U 5 W O E l j h u O U A V k w l N p 8 l W g u x h T I D 4 T 1 2 L p x U F y Z c F c B W S a Q 9 w v + B F B L A w Q U A A I A C A C k g t p M 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p I L a T J b 7 L m b F E w A A n m 4 A A B M A H A B G b 3 J t d W x h c y 9 T Z W N 0 a W 9 u M S 5 t I K I Y A C i g F A A A A A A A A A A A A A A A A A A A A A A A A A A A A O 0 d a 2 / b R v K 7 g f w H g u 0 H + y C 4 T Z s L e r j m A F m m Y 1 0 k S x V l p 0 E Q G I y 0 t t l Q p E t S T l z D / / 3 2 v b M v k p I d X 1 G 0 K F B r u T s 7 O + + Z f b R C i z o t 8 i B m / 3 3 + 7 2 c 7 z 3 a q q 6 R E S 9 x W 3 q A y e B W E / f m o H 4 f B C t V J 8 H 5 Y T Z M y w X + j 8 p c 1 K m 9 f 1 e U a 9 Y L 5 7 T V 6 F f b z 2 7 A X m F 1 m 6 P d 1 i k H S r h / g H I d J n X x M K k R n W b 4 t y k / V c H V d l P V X m W 2 e f M x Q h e f K U L 0 T 4 H / i Y l 0 u y O T s y + H 4 r E f b Z 2 h V 3 K B B k a 1 X e S U + 7 2 u t u 2 x s 7 y 4 c H m I k w n G x R B n 7 k y x q k N T o s i g J f i E d H d d F m V w i 1 i O + r W q 0 O s q S y 4 r + v C o + 9 6 u z p E w T w o V q k m d 0 I F 5 Z m d 5 g S B Q q u k j W W X 2 I y Z J m s + J z h R v S P C U D M N D 7 P Y Z 5 f 7 k c 5 k v 0 B W M p 8 Q Z t G P N d b R k C v Y D 2 C C h 6 z / G / e 4 I Q R b l E J e 4 M y S D a K B 0 A d E w M C x h v O c E M U r 8 O U b U o 0 2 u C O 1 v n c b p c o p z T M b 1 I 0 X K e s g E x 5 u K i X p d I + 3 C / t 5 P m J o a Q 1 W O U V H i Q k 9 n i m 8 3 u j r y m X R S v i T D 6 U c U f 3 k y H r H d U l k U 5 R l W F J Y H x 1 M n M H g b F u T 6 s 4 n R 1 n S G O s + T z t E S U y D H W F Y k 0 + a H Y W / X u 7 n T q T w i l 9 v v V A u X L N L + 8 F 8 D a J A Z O R l j E c H G I D I U W f b n G x K 3 w U k Y o v 6 y v D t a L T 6 i G s D l Y K T a Y E P 1 f A 9 Y 7 A J q D k s V V Q G G S f 9 K L Y I 6 + 1 P u s 3 + 5 7 M k b N 9 W E v + P l V 8 M P 3 Q X 2 F 8 i D E f x Q l Z n 1 V B Q s s E U m 5 w O a h C i U w l G G j g y G 2 g 3 w h Q T 4 P 6 o L 8 p A A Z v G A L g C 8 F w B c U 4 E s N 4 B b w f h L w X l J 4 P z n g U W D h h J h z / X M v q L H w B j W e Y 6 9 H e u 5 0 V X s 3 l 3 s S / z u X m B j G 4 D C t r r P k N j g q M g w 5 B K I l e o j f h s H Q y Y B b 5 L R u S Q q P i n K V 1 J s b o F Y 7 M 0 M Z s 9 l X 6 b X T 2 P T z J L u t 0 o p 4 0 3 S B q n 3 h 8 n a Z f + 1 J H 9 g L 3 j M X F 1 Y o w / 4 4 + E d w U R a r 4 N v 4 X T y P x v v z c T w 4 j s b 9 8 1 k 0 6 s + H k 5 P 4 e D i N w w 9 c i Y k V U t y a l 0 l e X e B V M 3 7 R j 9 K M c T s 2 z O u X L / b J J 2 k J j v C E F M B / i z S X w E 4 Q d l d L 0 r R L A W F D K D s S 3 9 N T 7 p O C v u 8 x M m P 5 I o P e p P l y f 5 j n q D R n k T N g Z i b 5 k v 7 N j Y O G i e A b E V j N p t 2 T 3 6 R r A B s F R Y r G p c g Z i N s q t l 4 M H 9 q w F I B H 8 0 L m h W s Z B E 8 G y c u U Q q x D 9 a W Y c 2 W F a + F N D Z x h P V p Y o x D C S 5 I w 8 R r 4 a I M 7 W q s k X P O q 1 D S U Q Q 9 Z l h j d y K T u S 8 J 8 c i 1 o U B Z V d Z F m N Y 2 a T W 8 n J i D A V U f s h o M D d J X c p E X J P R 5 0 e O 9 p 1 y P R V f T 8 g O E / 5 1 Y / x u 3 E o u G Q l 8 b w t g t p A P I D B 3 K Q L s X 4 J A t 0 / A y A 4 W n + K S 8 + a 1 Y X O B H m Q H A + s S 7 T + p Z N K m Z 0 U A V M R S I o P i x g 4 0 z K a L H A e 3 2 O T g s z 4 D u 8 b T N U H 8 1 b A C u S + S n G 6 E E j N J / L d R N V R q W m G S S 2 p j A a L G V k n Y w W v 3 z C N E f 0 H l Z 9 T I Q b B o u H w m 6 J I 1 + I f k 1 y 7 P M Q b M V u 9 H a S z 9 A F K l F e p 0 m G f R O 6 J I s V W I O Y W z N y 4 n d S 4 p A 2 y f g I Z c / p D 9 g b / 9 L 7 y l g b + n I t X X N 8 + E F m f V q k j 1 e A g 5 I r k L 7 4 x E l a j d b k A 0 g G D K + s t F P j n o v 2 K k h 6 G o L K + b y k l f L i p 3 A z A T f K h W w F e a S E C G L v S a Q n Q J F 9 + g 3 S a B / E D k q + 8 w h a 3 m C H N X X f R p m b V S Z Q E T c k G Q y 5 F R W t Y B s E B g 9 L 7 M N 4 v V o l Z f o H O m C V m B w v B k / O a b c T 4 g A i S x d p r f J / T J j T P P 1 9 z f 7 k 1 Z r h i m b 6 Y Z Q v C i J h x 2 l e 0 / E C o F 4 / k E n / G 8 Q L Q C f r L C N I k V / 9 L L 3 M V y h X e Q y r H 0 y L K u W Z z A 4 P V j T z J Q x I e p l y l S V y e 3 A L l Z i n Y h O m y I 5 a x U 7 I a D U t i 5 s U M 0 Y g / Q a h a 7 Z u U s Z w F L c s k y i J M 0 o + o g x 6 j X 5 d l + n H d Y 2 O U 0 R S 9 q t b U N l 6 l I q H G c 7 5 T Q A L U Z j q d b M C H O 5 D C m l i x t 7 O n Q N c a C o w + 2 n k s t r 6 d 2 i B C t Z U t F y X K 4 4 B V 8 + s e e 4 c 1 z Q W Z A b g B k s d V Z V 8 f P g r 1 J b g w K n j v s r Y j q M E Q P l 7 c G v Z L 1 f e T h c n Y w 4 2 Q P w U K h d Q n c N m p S 2 T L z y 1 Y f p h a 5 M C H D T 9 c 4 r K V c q I i 0 X t G Y X 5 D V 0 0 x Q G r U J N w U x A B g O E U Y A E V S x Q G S i U o 9 A m x P j f R 1 8 J V D R Y g O f G U G Q 5 9 4 q x P T 3 y a A Z g 2 S L r o i 2 K d D W 6 b l R m C k W C q C z P I 3 W + 4 A K l Z K O Z P U a 6 Z 9 w 9 G 0 f k 0 m o 2 H c U z K N q p k 0 1 S e k H K 0 f W W C f C T 6 0 5 T 2 d q x M 2 G U J q h b e i o S Y m v O d Y i s V S W B P G z z I 0 2 8 t y E s U u M A w 3 K l Y 3 a u / I D X G 2 G E u i d G w M 1 E 5 o T Q 2 s r M m m l a K L r q p X j B V P C l y Z K a D G j y Y C T I D k 2 M k 7 F A R t O 5 q a 6 G h L Y 3 T N M P N F 8 E j O P D p 3 s o 8 G n a 5 t H m l U e M s 1 b d C 9 I B B R D O h T Z 5 N X D q b 9 k 7 Y i k c K 2 E 1 b 0 O q 0 O 4 b t T X C l u X N t i L l F z c v C L m V q M 2 w W M V X q 9 n L g 8 2 P s i 6 k o I 5 T B n G H P d / C X J Z b i 1 U e 2 E 6 H i X z n C y M K N Q J L H D j x 0 U B 5 e o a 1 7 A B o t M J S f z P g f 9 u f 9 8 3 h y O h t E y u 4 T Z 0 V Q d D r R j n v M u m v s L x b F m i U G 0 6 S q P m M h k F p G Z i N K 7 J w N W h U b L a J 5 c r N G U U 8 4 B h K k Y p N N S 2 A q P l R t A W 9 k L o T H Z R A O b a N f h 6 t r L A V F T r N e s k 4 q R L A x o K 0 s g s f 8 Z J m l C R B 8 4 b F + T k y r r j q 8 U b O J v D N H n O V V l b E a 0 U o 7 m y G u + B 0 w h a R d k i 9 q N A W G W w L Y d K 9 4 1 C 1 W M z l p L N 9 t x h 4 U t X n A 2 + L g Y q 1 T G t y M d V C H m p G C F U K o e c G U L d Z M y H k W a l P e z T L c O r m W U D 0 S 4 x G N v e 4 x J o 1 a u U U j G 4 J P Z W V m E x x h j q P x Q T T T N w W 7 B B N q V 5 B h L r g J F s N 1 l B K q v o X E F 2 2 B b J Q y T Q K z e S H S K i t E N C O L B 4 S J 5 v r s S B H g Y s e K r n T j v v n r J h E U w N A K o D j J w Z / M J P 6 / A y R D k D 2 G B Y / l G t G l p O k H q R O a i 5 w n C b Q F z h 8 M K f y M Q I B a B Z L x B u r c z d O F B N G 8 P x x h n X 0 b 4 7 + P h i f D u Z Y V Y r Q w V h h 3 I g q O R I X r K 1 w F N 7 b 2 H t n k 4 2 8 Y F f K Z 5 C Q / 8 Z x E n a p w 0 M F M V n i x L h A F G N e Q h i z G Z 3 W 0 V R I B 1 n 0 0 n E c / 7 C F F m q / C l 4 I q D I Q h g e e + 7 n x n r + 5 7 I e g H r M 4 I X d S T d S 0 t D + + l L d E 2 P A D J X q B D B k d k m o 6 7 3 H f u C B N d b 2 Y O 0 B Z 0 g W W F l l O G o u L Q T B r W p 4 U y C k 1 Z e h B k 6 V B 9 i K m O a V P I J p U i V 3 y Z f m n S R Y 3 r E Z 2 h 6 1 k k B 3 J + s 6 3 Q J i J v z + y q V 3 f a s Z I M 2 6 R i D e b f u m q t T w w 3 K N 3 Q H Y t u Z o / B B r W J 2 Y U f u H d z 1 f c b U o y p r h H d 0 o L R M f E E O 9 9 9 B 7 9 i 8 a z 4 j q N y + V / B Q U x x F D e N B v P h W X Q + m I x O x 8 A 5 T J l c f / 2 J a d U S z P v V Z 2 R z G S T H N i O o 6 Y p Z t b e 1 a s r p 8 + c t m 4 L V t R d P o X A S 7 Z n 2 a P w I m 3 2 r A F 3 a w 2 M D q V 5 g z B C A M o D p m k D P U B 9 o e S e D u Q u G l 1 I p L 1 N F n B u q L U u w 1 c t o I l N i N z l g 7 O s g A J + 9 1 3 L y S 2 v w r Y i c w q V C G / y G Q a r l N Q s u i Z I h 9 W Q x z e a k k I I 5 2 x l 2 L 5 j J X v O S o R g L a K b H 6 c z g 7 U d u k E 0 x L G U e 5 a J X A K S k V R 6 J Z 1 p i z 0 Q t D X W u n c + U i M x L X + X W H n z D D M 1 2 W / 4 k r f F U G U j R m m G a 7 H R u 0 M p g y Z u R T e x 8 D M 4 r Q u R 2 H w y u e H x l X z i O + v H p L P r b C / / t h f 9 6 X n j F 1 c j Q K i 9 r R Q e Z J x N a w N Q 6 5 N U s r s c e w q g 8 t I 0 q E C O Q Q 9 s J t J 0 p N y z X 6 a T 5 4 G b Z 1 j F / f J / d n S R / I v e N q R w 4 z D j O v o j / Y H F R m 2 f V l v / n 8 K w N V 9 2 + + 4 5 F A t Q 6 l r w M q o W 0 r d u n H t d r V j w b I h 2 l g v f d U 3 Z 4 p K h t t a Y Q m E W R Z q / f c u R q m p Q 1 q 7 0 + U e l 1 2 p / N z W o r L R O 2 b o 1 I n R A o q z 1 Q g 1 2 q h 6 V e F E m t b A p 6 0 4 + q u t l c x W N o P t i / d t g 5 c Z T p O j h Z G S a 0 6 o C G h + M g L t w 2 Z u z g R 1 j F Y Q F J w e b D A s a p V P M m 7 o y U o H J 6 G j f N s q M C z z N I s s U 6 I 7 M 8 + h F U Q 4 o e z 3 R J u N 5 c o O 2 S C b R J L m i m j z B X s m O J t F c n + I k G w d 2 z F H 1 u T h 0 E 7 v a d f i z 2 T 3 m a b 9 s N V o f V p P L g L G F q 5 u N e 4 2 C H u 5 7 G 9 q p 9 5 Z P N 2 1 T t t 7 r T 6 a C a G d / V + R T t a q n O Q Y q e 6 6 r + 0 / H Q y u c Y Z h u 6 A i P 2 t L j o 2 c z Z Y d V x Y w / C 2 O O i F y e N c 9 f 8 D j N j n H b 0 q W d d p Y b y 0 k F Y 4 P p 9 s q K i D s e 9 Y b a / L r N i y 1 8 J N B 7 s s b p u 9 f M E 1 O e y 3 E r W q R M 9 d y x E G u L k u K O i i 7 T W + B X E 2 t w r 6 G w r Q C 1 1 E + a T D 9 Z N E o d w d N A u g A 3 f C 6 a 3 a 4 y b D s p g M m 1 k z d S 7 2 x c Z l K q 1 K o v D B A / s u x W s W 6 K / 7 a J f r 5 B L j l F 2 4 Y v d d G U z K S h u N 8 v v 8 H 4 z a 2 z Y e Y X A G n R E o C c X K g C 7 a t 6 u C x l d 9 R 7 i 8 1 f Q f e 2 y r r i 7 5 b r s D T N Z / Z 6 K d X 7 c v E o G r y + T x z 8 c F 7 p d Q 8 T h j k O 0 S F d J F p y s 6 T G a b o O f i z d E j t I v 5 F m m b W C 8 5 C D e X p F j O x s N / Z f A n U T b x v m T C f 5 U t t + c 9 j B C 5 1 T P v C W k M U M w R B J F 3 P a u s Z g l p b D q o T Z A r s t k H X H p M o V o G M s z k 0 A a M 2 u B L L l g 3 U w d Y A c K S O g G b C g / C b T 7 H i z 2 Q / D z f 8 y 5 9 u S T P e B 6 o m E 8 w A U J G 4 2 e e c 3 K P I M k Z R x M Q I j 0 v f N 2 h C 4 n x h D B j e O k u p I I d x w r e H K W Z G v U N B g 8 b m C / a a C u h H p p Z B O S O C f 9 d p y b Q g A 6 X C 2 P 0 D 3 r N A Z J 0 S u C k 6 J W C H c b / a M Q 9 / X K R R m q h x K m O J S r q B T I a o 9 F K O u a 3 d O F + u R k 7 E O z N X W h y A g S 7 H O h 8 m y a f t V P y o u k q 6 1 c M F 1 z 3 o l z 2 i p j I i g F M 5 Q s A / q U n J v 9 j q E / w q G k r j k t C 8 y H q j s E d e 0 p 6 C 8 2 G / q C D + V z b o j 6 P 5 U L Y S 8 K 9 p e r 1 G l v T / M l y X L R E j g V I M d S j J 0 8 N M 5 7 i y o T O 3 v O Z P q Z L t T E p 5 G v + 6 N i k W Q n x e f d v W d 4 C t h L B x o v r t A q C c h r X T e k J P J U S f H k M B r B 3 G H T d J h K L D g q g c 0 W e b E O f x o l + e W a F N p U f M y K C G S M 2 2 n z 8 J c 4 X 9 p T X B K w j C c R B 2 4 k S R f N d t L n W V g R C g 6 R Y m S M E 0 6 J v 0 D p t 4 E 6 S s B R q F u y 3 a 7 3 K C r I y q d h Y n g X I j v y 0 r P C G v y E F T Q M X 9 2 a I B + Y K s I b E B w G 3 D 7 Y 5 o q v f W E I y g F k v c 3 K z r f E w z N U i q s Y X e 9 i c O l 7 Q k 8 z O B 3 N e V G J V g i k N 3 S o + B g U e 5 7 s 3 H n 0 6 x S j F x u 7 H 1 v f Z i c 5 G t h 1 a j v u r R X I p c 0 A d P C X Q 7 V e V t J m n B Z 1 H h U X V X N f G R 2 c F T e m 2 / 4 1 F z E F U Q k P R M f 6 m 5 Z r L s 9 f K / c 9 n S I v V o 7 Q D b Z o T 6 c c o + g s G n V S D X V b l O H o 1 A 5 7 H b A c o V 9 l d Z c l u F R r D 4 3 0 j D u w o j K h N 3 s q F H q n Q e N p Q x e a v c C a R / k 5 s z S h i O T c g O t Z H V o 3 s C z 0 i Z o a U N x 7 W e r J m L Z N L C N l a t j H M o T A e z q 9 / b w g m E Q a M c h 0 4 7 S g + 1 h i e 9 J g H Q q 0 O c V W w j N v g 3 J m N 3 h H v 8 s V d P M u X Q P 9 b K b 6 c H S g 1 f W Y X 6 d b 6 E 9 n f Y 6 H 0 a w / G + D / O F L B z g G u S + k M 8 + y + 6 r 7 R n v 5 A P S S w / b Z + l 3 N z G + / p c z O 3 R A d Z k n / i N / l 8 t U / x k g b p H 9 A B g b r p b 9 9 T A y 8 B w A h + P j u N z H r g U X 8 U R 6 F 1 4 6 z J t O k o d 3 0 W e 8 O 9 d 8 V 7 p 7 X q c C 4 H b L 0 7 g T U 7 A R + x N 3 1 R 3 X N W h 2 4 c 8 U f p X G o L A m 6 o Y M u G m N B W M Z E t w N n M 9 0 q W z Q Y f T O u K W k e Y w e u 0 q t O F e H J D H C d x E 0 V t q 6 A l q b K 6 j n 0 s g d 1 3 r q D x l T H U H J q q q Y k A K K D N N 7 Z c V D K j U z 4 x v L L l g e 9 b V d t 5 L 4 k F F K Q 3 0 + E T m n 4 8 G 7 X 5 K r n t 9 B S G E s 1 5 U l 6 i 2 r D z G G r A P r g 2 k U i 7 H q b D / o 6 d f v b J 3 O 8 H g + D W P z n 4 t K 5 e l 8 n 1 V b o Q / V h j I F p B R x s R 3 t d E w r F E a 2 1 s q K M n h 2 l 4 P S E P N t l N g X B J A x c U J p / k x 7 z Q j 4 r 4 w 3 p Q 1 z B u / T b d 8 I V + l P d g s X D T l q O F W G + 7 a 7 6 O U 0 G E s A e k l G m O t z 4 4 O K J 9 d z j y 1 s x f p 4 C y p e r Q N 7 F H 2 J 4 B U a S / z V W R N u 0 9 j c 0 O 0 z U t p t G w b u i / y T w + m z p p c 9 3 6 / w T F A N X M S L d d c G i g V 3 3 d N s B v p p y 2 x a / I D x S 4 p i x h 4 o w 0 6 C m z 9 A / 3 O 1 W P 5 y M O h / F g c h b N z u P 5 Z N Z / b V 2 2 Y c 9 u s f 1 O 3 f W r P V d u c e y y N P 2 / d s y w 2 0 S 7 7 9 k D g M P D D 7 3 n v e d 7 d B / 2 2 9 C v h v o 9 d h M L c s 5 s O I 5 O S B 3 v / K Q / j q i O s S c G 5 e n m 8 8 H k 9 G R O t 6 j I K x P s 1 5 a 1 O s d s Z A z 3 X N 6 J 1 d l u / p a K Q o T u n H 0 G r x + x U y K 4 b U A e s T K N g X r G 4 S 7 k j 1 Q y r S d C a K h 9 q 6 L q U 4 l M S 6 J k I G 4 V 1 P R D X l j Q s u L y K 0 v p g a g v 9 + f 9 0 e S 1 K Z 8 H t w q N Z v F 8 z y F Q P n 5 g O 1 M U h Q 3 K K c a c R B i j e D A b T g n 3 q W y 8 m 1 I Z w X o V 8 y b y B N p B P y Y a w H 9 G 5 7 + c R r N h x M o v p 7 N Z d D I f v T s / j V n L d D I 9 H f V n w / k 7 8 u t t N H x 9 P I 8 O Q e v 2 l R k V 6 9 6 F g 8 l 4 2 p 8 P D 4 Y j D J N V K F k 5 a H W N A 9 y P K X n O X J R j 4 G P m R J a J n e i B z U b 2 o h C L o 8 j 6 x p P D 4 R F f 4 C i p 6 k C Y Q N w H x N u Q I x A e P E h G x K X h T I a + b c y 6 i x R b y J p z h 6 r r J g / E g B x X E z M o Z G 1 C W K v 2 0 b X 5 b a 3 / A V B L A Q I t A B Q A A g A I A K S C 2 k x 0 q 3 Q a p g A A A P g A A A A S A A A A A A A A A A A A A A A A A A A A A A B D b 2 5 m a W c v U G F j a 2 F n Z S 5 4 b W x Q S w E C L Q A U A A I A C A C k g t p M D 8 r p q 6 Q A A A D p A A A A E w A A A A A A A A A A A A A A A A D y A A A A W 0 N v b n R l b n R f V H l w Z X N d L n h t b F B L A Q I t A B Q A A g A I A K S C 2 k y W + y 5 m x R M A A J 5 u A A A T A A A A A A A A A A A A A A A A A O M B A A B G b 3 J t d W x h c y 9 T Z W N 0 a W 9 u M S 5 t U E s F B g A A A A A D A A M A w g A A A P U V A A A A A B E 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m Z h b H N l P C 9 G a X J l d 2 F s b E V u Y W J s Z W Q + P C 9 Q Z X J t a X N z a W 9 u T G l z d D 7 F w g E A A A A A A K P C A Q 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X V l c n l H c m 9 1 c H M i I F Z h b H V l P S J z Q k F B Q U F B Q U F B Q U R n U E h q S D Z Q Q W 1 U W m t o e n V s Z T B C M G J D b E J o Y 2 1 G d F p Y U m x j b k 1 B Q U F B Q U F B Q U F B Q U F B R i t p M 1 l J Q l Z V R U d M Y V k r N E p E Z W l u Q k 5 F V F Z Z Z 1 U z U m h a M m x 1 W n l C U m R X V n l h V 1 Z 6 Q U F B Q k F B Q U F B Q U F B Q U R J e G N 1 R X V h T 3 R J c U 9 j S l d j U H N 0 S E F O V W 1 W d 2 I z S j B J R l J o W W 1 4 b G N 3 Q U F B Z 0 F B Q U F B Q U F B Q 3 N q a F h C c j E 5 M F J K N V V 4 W E F C O T V E O E Q x S m x j R z l 5 Z E N C T l p Y U m h a R 0 Y w W V F B Q U F 3 Q U F B Q T 0 9 I i A v P j x F b n R y e S B U e X B l P S J S Z W x h d G l v b n N o a X B z I i B W Y W x 1 Z T 0 i c 0 F B Q U F B Q T 0 9 I i A v P j w v U 3 R h Y m x l R W 5 0 c m l l c z 4 8 L 0 l 0 Z W 0 + P E l 0 Z W 0 + P E l 0 Z W 1 M b 2 N h d G l v b j 4 8 S X R l b V R 5 c G U + R m 9 y b X V s Y T w v S X R l b V R 5 c G U + P E l 0 Z W 1 Q Y X R o P l N l Y 3 R p b 2 4 x L 1 N l c n Z l c j w v S X R l b V B h d G g + P C 9 J d G V t T G 9 j Y X R p b 2 4 + P F N 0 Y W J s Z U V u d H J p Z X M + P E V u d H J 5 I F R 5 c G U 9 I k l z U H J p d m F 0 Z S I g V m F s d W U 9 I m w w I i A v P j x F b n R y e S B U e X B l P S J M b 2 F k V G 9 S Z X B v c n R E a X N h Y m x l Z C I g V m F s d W U 9 I m w x I i A v P j x F b n R y e S B U e X B l P S J G a W x s V G 9 E Y X R h T W 9 k Z W x F b m F i b G V k I i B W Y W x 1 Z T 0 i b D A i I C 8 + P E V u d H J 5 I F R 5 c G U 9 I k Z p b G x F b m F i b G V k I i B W Y W x 1 Z T 0 i b D A i I C 8 + P E V u d H J 5 I F R 5 c G U 9 I k Z p b G x P Y m p l Y 3 R U e X B l I i B W Y W x 1 Z T 0 i c 0 N v b m 5 l Y 3 R p b 2 5 P b m x 5 I i A v P j x F b n R y e S B U e X B l P S J O Y W 1 l V X B k Y X R l Z E F m d G V y R m l s b C I g V m F s d W U 9 I m w x I i A v P j x F b n R y e S B U e X B l P S J S Z X N 1 b H R U e X B l I i B W Y W x 1 Z T 0 i c 1 R l e H Q i I C 8 + P E V u d H J 5 I F R 5 c G U 9 I k J 1 Z m Z l c k 5 l e H R S Z W Z y Z X N o I i B W Y W x 1 Z T 0 i b D A i I C 8 + P E V u d H J 5 I F R 5 c G U 9 I k Z p b G x M Y X N 0 V X B k Y X R l Z C I g V m F s d W U 9 I m Q y M D E 4 L T A 2 L T I 2 V D E 5 O j U 0 O j E 1 L j Q z N T Q 2 N T V a I i A v P j x F b n R y e S B U e X B l P S J B Z G R l Z F R v R G F 0 Y U 1 v Z G V s I i B W Y W x 1 Z T 0 i b D A i I C 8 + P E V u d H J 5 I F R 5 c G U 9 I k Z p b G x l Z E N v b X B s Z X R l U m V z d W x 0 V G 9 X b 3 J r c 2 h l Z X Q i I F Z h b H V l P S J s M C I g L z 4 8 R W 5 0 c n k g V H l w Z T 0 i U X V l c n l H c m 9 1 c E l E I i B W Y W x 1 Z T 0 i c 2 M 3 N z g z Y 2 U w L W Y w Z T g t N G Q y N i 0 5 O T I x L W N l Z T k 1 Z W Q w M W Q x Y i I g L z 4 8 R W 5 0 c n k g V H l w Z T 0 i R m l s b E V y c m 9 y Q 2 9 k Z S I g V m F s d W U 9 I n N V b m t u b 3 d u I i A v P j x F b n R y e S B U e X B l P S J G a W x s U 3 R h d H V z I i B W Y W x 1 Z T 0 i c 0 N v b X B s Z X R l I i A v P j w v U 3 R h Y m x l R W 5 0 c m l l c z 4 8 L 0 l 0 Z W 0 + P E l 0 Z W 0 + P E l 0 Z W 1 M b 2 N h d G l v b j 4 8 S X R l b V R 5 c G U + R m 9 y b X V s Y T w v S X R l b V R 5 c G U + P E l 0 Z W 1 Q Y X R o P l N l Y 3 R p b 2 4 x L 0 R h d G F i Y X N l P C 9 J d G V t U G F 0 a D 4 8 L 0 l 0 Z W 1 M b 2 N h d G l v b j 4 8 U 3 R h Y m x l R W 5 0 c m l l c z 4 8 R W 5 0 c n k g V H l w Z T 0 i S X N Q c m l 2 Y X R l I i B W Y W x 1 Z T 0 i b D A i I C 8 + P E V u d H J 5 I F R 5 c G U 9 I k x v Y W R U b 1 J l c G 9 y d E R p c 2 F i b G V k I i B W Y W x 1 Z T 0 i b D E i I C 8 + P E V u d H J 5 I F R 5 c G U 9 I k Z p b G x U b 0 R h d G F N b 2 R l b E V u Y W J s Z W Q i I F Z h b H V l P S J s M C I g L z 4 8 R W 5 0 c n k g V H l w Z T 0 i R m l s b E V u Y W J s Z W Q i I F Z h b H V l P S J s M C I g L z 4 8 R W 5 0 c n k g V H l w Z T 0 i R m l s b E 9 i a m V j d F R 5 c G U i I F Z h b H V l P S J z Q 2 9 u b m V j d G l v b k 9 u b H k i I C 8 + P E V u d H J 5 I F R 5 c G U 9 I k 5 h b W V V c G R h d G V k Q W Z 0 Z X J G a W x s I i B W Y W x 1 Z T 0 i b D E i I C 8 + P E V u d H J 5 I F R 5 c G U 9 I k F k Z G V k V G 9 E Y X R h T W 9 k Z W w i I F Z h b H V l P S J s M C I g L z 4 8 R W 5 0 c n k g V H l w Z T 0 i R m l s b E x h c 3 R V c G R h d G V k I i B W Y W x 1 Z T 0 i Z D I w M T g t M D Y t M j Z U M T k 6 M T M 6 M j c u O T E z N D A z N l o i I C 8 + P E V u d H J 5 I F R 5 c G U 9 I k x v Y W R l Z F R v Q W 5 h b H l z a X N T Z X J 2 a W N l c y I g V m F s d W U 9 I m w w I i A v P j x F b n R y e S B U e X B l P S J C d W Z m Z X J O Z X h 0 U m V m c m V z a C I g V m F s d W U 9 I m w w I i A v P j x F b n R y e S B U e X B l P S J S Z X N 1 b H R U e X B l I i B W Y W x 1 Z T 0 i c 1 R l e H Q i I C 8 + P E V u d H J 5 I F R 5 c G U 9 I k Z p b G x l Z E N v b X B s Z X R l U m V z d W x 0 V G 9 X b 3 J r c 2 h l Z X Q i I F Z h b H V l P S J s M C I g L z 4 8 R W 5 0 c n k g V H l w Z T 0 i U X V l c n l H c m 9 1 c E l E I i B W Y W x 1 Z T 0 i c 2 M 3 N z g z Y 2 U w L W Y w Z T g t N G Q y N i 0 5 O T I x L W N l Z T k 1 Z W Q w M W Q x Y i I g L z 4 8 R W 5 0 c n k g V H l w Z T 0 i R m l s b E V y c m 9 y Q 2 9 k Z S I g V m F s d W U 9 I n N V b m t u b 3 d u I i A v P j x F b n R y e S B U e X B l P S J G a W x s U 3 R h d H V z I i B W Y W x 1 Z T 0 i c 0 N v b X B s Z X R l I i A v P j w v U 3 R h Y m x l R W 5 0 c m l l c z 4 8 L 0 l 0 Z W 0 + P E l 0 Z W 0 + P E l 0 Z W 1 M b 2 N h d G l v b j 4 8 S X R l b V R 5 c G U + R m 9 y b X V s Y T w v S X R l b V R 5 c G U + P E l 0 Z W 1 Q Y X R o P l N l Y 3 R p b 2 4 x L 1 R h Y m x l c z w v S X R l b V B h d G g + P C 9 J d G V t T G 9 j Y X R p b 2 4 + P F N 0 Y W J s Z U V u d H J p Z X M + P E V u d H J 5 I F R 5 c G U 9 I k l z U H J p d m F 0 Z S I g V m F s d W U 9 I m w w I i A v P j x F b n R y e S B U e X B l P S J O Y W 1 l V X B k Y X R l Z E F m d G V y R m l s b C I g V m F s d W U 9 I m w w I i A v P j x F b n R y e S B U e X B l P S J G a W x s R W 5 h Y m x l Z C I g V m F s d W U 9 I m w x I i A v P j x F b n R y e S B U e X B l P S J G a W x s T 2 J q Z W N 0 V H l w Z S I g V m F s d W U 9 I n N U Y W J s Z S I g L z 4 8 R W 5 0 c n k g V H l w Z T 0 i R m l s b F R v R G F 0 Y U 1 v Z G V s R W 5 h Y m x l Z C I g V m F s d W U 9 I m w w I i A v P j x F b n R y e S B U e X B l P S J C d W Z m Z X J O Z X h 0 U m V m c m V z a C I g V m F s d W U 9 I m w w I i A v P j x F b n R y e S B U e X B l P S J S Z X N 1 b H R U e X B l I i B W Y W x 1 Z T 0 i c 1 R h Y m x l I i A v P j x F b n R y e S B U e X B l P S J B Z G R l Z F R v R G F 0 Y U 1 v Z G V s I i B W Y W x 1 Z T 0 i b D A i I C 8 + P E V u d H J 5 I F R 5 c G U 9 I k Z p b G x l Z E N v b X B s Z X R l U m V z d W x 0 V G 9 X b 3 J r c 2 h l Z X Q i I F Z h b H V l P S J s M S I g L z 4 8 R W 5 0 c n k g V H l w Z T 0 i U m V j b 3 Z l c n l U Y X J n Z X R T a G V l d C I g V m F s d W U 9 I n N U Y W J s Z X M i I C 8 + P E V u d H J 5 I F R 5 c G U 9 I l J l Y 2 9 2 Z X J 5 V G F y Z 2 V 0 Q 2 9 s d W 1 u I i B W Y W x 1 Z T 0 i b D M i I C 8 + P E V u d H J 5 I F R 5 c G U 9 I l J l Y 2 9 2 Z X J 5 V G F y Z 2 V 0 U m 9 3 I i B W Y W x 1 Z T 0 i b D I z I i A v P j x F b n R y e S B U e X B l P S J G a W x s V G F y Z 2 V 0 T m F t Z U N 1 c 3 R v b W l 6 Z W Q i I F Z h b H V l P S J s M S I g L z 4 8 R W 5 0 c n k g V H l w Z T 0 i U X V l c n l J R C I g V m F s d W U 9 I n N h Y W Q z N T U z Y S 1 i N j k 0 L T Q z O G Q t O W Q x M S 0 x N D Y x O T k y Y j J l N z Q i I C 8 + P E V u d H J 5 I F R 5 c G U 9 I l F 1 Z X J 5 R 3 J v d X B J R C I g V m F s d W U 9 I n N l M T c y M z E z M i 0 2 O D J l L T Q 4 Z W I t Y T h l N y 0 w O T U 5 Y z N l Y 2 I 0 N z A i I C 8 + P E V u d H J 5 I F R 5 c G U 9 I k Z p b G x U Y X J n Z X Q i I F Z h b H V l P S J z V G F i b G V z V G J s I i A v P j x F b n R y e S B U e X B l P S J G a W x s Q 2 9 s d W 1 u T m F t Z X M i I F Z h b H V l P S J z W y Z x d W 9 0 O 1 R h Y m x l I E l u Z G V 4 I E l E J n F 1 b 3 Q 7 L C Z x d W 9 0 O 1 R h Y m x l I E 5 h b W U m c X V v d D s s J n F 1 b 3 Q 7 V G F i b G U g R G V z Y 3 J p c H R p b 2 4 m c X V v d D s s J n F 1 b 3 Q 7 S X N I a W R k Z W 4 m c X V v d D s s J n F 1 b 3 Q 7 T W 9 k a W Z p Z W R U a W 1 l J n F 1 b 3 Q 7 L C Z x d W 9 0 O 1 N 0 c n V j d H V y Z U 1 v Z G l m a W V k V G l t Z S Z x d W 9 0 O 1 0 i I C 8 + P E V u d H J 5 I F R 5 c G U 9 I k Z p b G x D b 3 V u d C I g V m F s d W U 9 I m w x N S I g L z 4 8 R W 5 0 c n k g V H l w Z T 0 i U m V s Y X R p b 2 5 z a G l w S W 5 m b 0 N v b n R h a W 5 l c i I g V m F s d W U 9 I n N 7 J n F 1 b 3 Q 7 Y 2 9 s d W 1 u Q 2 9 1 b n Q m c X V v d D s 6 N i w m c X V v d D t r Z X l D b 2 x 1 b W 5 O Y W 1 l c y Z x d W 9 0 O z p b X S w m c X V v d D t x d W V y e V J l b G F 0 a W 9 u c 2 h p c H M m c X V v d D s 6 W 1 0 s J n F 1 b 3 Q 7 Y 2 9 s d W 1 u S W R l b n R p d G l l c y Z x d W 9 0 O z p b J n F 1 b 3 Q 7 U 2 V j d G l v b j E v V G F i b G V z L 0 F k Z E l u Z G V 4 Q 2 9 s L n t U Y W J s Z S B J b m R l e C B J R C w 1 f S Z x d W 9 0 O y w m c X V v d D t T Z W N 0 a W 9 u M S 9 U Y W J s Z X M v Q W R k S W 5 k Z X h D b 2 w u e 1 R h Y m x l I E 5 h b W U s M H 0 m c X V v d D s s J n F 1 b 3 Q 7 U 2 V j d G l v b j E v V G F i b G V z L 0 F k Z E l u Z G V 4 Q 2 9 s L n t U Y W J s Z S B E Z X N j c m l w d G l v b i w x f S Z x d W 9 0 O y w m c X V v d D t T Z W N 0 a W 9 u M S 9 U Y W J s Z X M v Q W R k S W 5 k Z X h D b 2 w u e 0 l z S G l k Z G V u L D J 9 J n F 1 b 3 Q 7 L C Z x d W 9 0 O 1 N l Y 3 R p b 2 4 x L 1 R h Y m x l c y 9 B Z G R J b m R l e E N v b C 5 7 T W 9 k a W Z p Z W R U a W 1 l L D N 9 J n F 1 b 3 Q 7 L C Z x d W 9 0 O 1 N l Y 3 R p b 2 4 x L 1 R h Y m x l c y 9 B Z G R J b m R l e E N v b C 5 7 U 3 R y d W N 0 d X J l T W 9 k a W Z p Z W R U a W 1 l L D R 9 J n F 1 b 3 Q 7 X S w m c X V v d D t D b 2 x 1 b W 5 D b 3 V u d C Z x d W 9 0 O z o 2 L C Z x d W 9 0 O 0 t l e U N v b H V t b k 5 h b W V z J n F 1 b 3 Q 7 O l t d L C Z x d W 9 0 O 0 N v b H V t b k l k Z W 5 0 a X R p Z X M m c X V v d D s 6 W y Z x d W 9 0 O 1 N l Y 3 R p b 2 4 x L 1 R h Y m x l c y 9 B Z G R J b m R l e E N v b C 5 7 V G F i b G U g S W 5 k Z X g g S U Q s N X 0 m c X V v d D s s J n F 1 b 3 Q 7 U 2 V j d G l v b j E v V G F i b G V z L 0 F k Z E l u Z G V 4 Q 2 9 s L n t U Y W J s Z S B O Y W 1 l L D B 9 J n F 1 b 3 Q 7 L C Z x d W 9 0 O 1 N l Y 3 R p b 2 4 x L 1 R h Y m x l c y 9 B Z G R J b m R l e E N v b C 5 7 V G F i b G U g R G V z Y 3 J p c H R p b 2 4 s M X 0 m c X V v d D s s J n F 1 b 3 Q 7 U 2 V j d G l v b j E v V G F i b G V z L 0 F k Z E l u Z G V 4 Q 2 9 s L n t J c 0 h p Z G R l b i w y f S Z x d W 9 0 O y w m c X V v d D t T Z W N 0 a W 9 u M S 9 U Y W J s Z X M v Q W R k S W 5 k Z X h D b 2 w u e 0 1 v Z G l m a W V k V G l t Z S w z f S Z x d W 9 0 O y w m c X V v d D t T Z W N 0 a W 9 u M S 9 U Y W J s Z X M v Q W R k S W 5 k Z X h D b 2 w u e 1 N 0 c n V j d H V y Z U 1 v Z G l m a W V k V G l t Z S w 0 f S Z x d W 9 0 O 1 0 s J n F 1 b 3 Q 7 U m V s Y X R p b 2 5 z a G l w S W 5 m b y Z x d W 9 0 O z p b X X 0 i I C 8 + P E V u d H J 5 I F R 5 c G U 9 I k Z p b G x F c n J v c k N v Z G U i I F Z h b H V l P S J z V W 5 r b m 9 3 b i I g L z 4 8 R W 5 0 c n k g V H l w Z T 0 i R m l s b E V y c m 9 y Q 2 9 1 b n Q i I F Z h b H V l P S J s M C I g L z 4 8 R W 5 0 c n k g V H l w Z T 0 i R m l s b F N 0 Y X R 1 c y I g V m F s d W U 9 I n N D b 2 1 w b G V 0 Z S I g L z 4 8 R W 5 0 c n k g V H l w Z T 0 i R m l s b E x h c 3 R V c G R h d G V k I i B W Y W x 1 Z T 0 i Z D I w M T g t M D Y t M j Z U M j A 6 M j A 6 N D c u M j M 5 N z c 0 M F o i I C 8 + P E V u d H J 5 I F R 5 c G U 9 I k Z p b G x D b 2 x 1 b W 5 U e X B l c y I g V m F s d W U 9 I n N C U V l H Q V F j S C I g L z 4 8 L 1 N 0 Y W J s Z U V u d H J p Z X M + P C 9 J d G V t P j x J d G V t P j x J d G V t T G 9 j Y X R p b 2 4 + P E l 0 Z W 1 U e X B l P k Z v c m 1 1 b G E 8 L 0 l 0 Z W 1 U e X B l P j x J d G V t U G F 0 a D 5 T Z W N 0 a W 9 u M S 9 U Y W J s Z X M v U 2 9 1 c m N l P C 9 J d G V t U G F 0 a D 4 8 L 0 l 0 Z W 1 M b 2 N h d G l v b j 4 8 U 3 R h Y m x l R W 5 0 c m l l c y A v P j w v S X R l b T 4 8 S X R l b T 4 8 S X R l b U x v Y 2 F 0 a W 9 u P j x J d G V t V H l w Z T 5 G b 3 J t d W x h P C 9 J d G V t V H l w Z T 4 8 S X R l b V B h d G g + U 2 V j d G l v b j E v T W V h c 3 V y Z X M 8 L 0 l 0 Z W 1 Q Y X R o P j w v S X R l b U x v Y 2 F 0 a W 9 u P j x T d G F i b G V F b n R y a W V z P j x F b n R y e S B U e X B l P S J J c 1 B y a X Z h d G U i I F Z h b H V l P S J s M C I g L z 4 8 R W 5 0 c n k g V H l w Z T 0 i T m F t Z V V w Z G F 0 Z W R B Z n R l c k Z p b G w i I F Z h b H V l P S J s M C I g L z 4 8 R W 5 0 c n k g V H l w Z T 0 i R m l s b E V u Y W J s Z W Q i I F Z h b H V l P S J s M S I g L z 4 8 R W 5 0 c n k g V H l w Z T 0 i R m l s b E 9 i a m V j d F R 5 c G U i I F Z h b H V l P S J z V G F i b G U i I C 8 + P E V u d H J 5 I F R 5 c G U 9 I k Z p b G x U b 0 R h d G F N b 2 R l b E V u Y W J s Z W Q i I F Z h b H V l P S J s M C I g L z 4 8 R W 5 0 c n k g V H l w Z T 0 i U m V z d W x 0 V H l w Z S I g V m F s d W U 9 I n N U Y W J s Z S I g L z 4 8 R W 5 0 c n k g V H l w Z T 0 i Q n V m Z m V y T m V 4 d F J l Z n J l c 2 g i I F Z h b H V l P S J s M C I g L z 4 8 R W 5 0 c n k g V H l w Z T 0 i U m V s Y X R p b 2 5 z a G l w S W 5 m b 0 N v b n R h a W 5 l c i I g V m F s d W U 9 I n N 7 J n F 1 b 3 Q 7 Y 2 9 s d W 1 u Q 2 9 1 b n Q m c X V v d D s 6 M T E s J n F 1 b 3 Q 7 a 2 V 5 Q 2 9 s d W 1 u T m F t Z X M m c X V v d D s 6 W 1 0 s J n F 1 b 3 Q 7 c X V l c n l S Z W x h d G l v b n N o a X B z J n F 1 b 3 Q 7 O l t d L C Z x d W 9 0 O 2 N v b H V t b k l k Z W 5 0 a X R p Z X M m c X V v d D s 6 W y Z x d W 9 0 O 1 N l Y 3 R p b 2 4 x L 0 1 l Y X N 1 c m V z L 0 l u Z G V 4 Q 2 9 s L n t N Z W F z d X J l I E l u Z G V 4 I E l E L D l 9 J n F 1 b 3 Q 7 L C Z x d W 9 0 O 1 N l Y 3 R p b 2 4 x L 0 1 l Y X N 1 c m V z L 0 l u Z G V 4 Q 2 9 s L n t U Y W J s Z S B O Y W 1 l L D d 9 J n F 1 b 3 Q 7 L C Z x d W 9 0 O 1 N l Y 3 R p b 2 4 x L 0 1 l Y X N 1 c m V z L 0 l u Z G V 4 Q 2 9 s L n t E a X N w b G F 5 I E Z v b G R l c i w 2 f S Z x d W 9 0 O y w m c X V v d D t T Z W N 0 a W 9 u M S 9 N Z W F z d X J l c y 9 J b m R l e E N v b C 5 7 T W V h c 3 V y Z S B O Y W 1 l L D B 9 J n F 1 b 3 Q 7 L C Z x d W 9 0 O 1 N l Y 3 R p b 2 4 x L 0 1 l Y X N 1 c m V z L 0 l u Z G V 4 Q 2 9 s L n t N Z W F z d X J l I E R l c 2 N y a X B 0 a W 9 u L D F 9 J n F 1 b 3 Q 7 L C Z x d W 9 0 O 1 N l Y 3 R p b 2 4 x L 0 1 l Y X N 1 c m V z L 0 l u Z G V 4 Q 2 9 s L n t E Q V g g R X h w c m V z c 2 l v b i w y f S Z x d W 9 0 O y w m c X V v d D t T Z W N 0 a W 9 u M S 9 N Z W F z d X J l c y 9 F e H B y Z X N z a W 9 u T G V u Z 3 R o Q n V j a 2 V 0 L n t E Q V g g T G V u Z 3 R o I E N h d G V n b 3 J 5 L D E w f S Z x d W 9 0 O y w m c X V v d D t T Z W N 0 a W 9 u M S 9 N Z W F z d X J l c y 9 J b m R l e E N v b C 5 7 R m 9 y b W F 0 L D N 9 J n F 1 b 3 Q 7 L C Z x d W 9 0 O 1 N l Y 3 R p b 2 4 x L 0 1 l Y X N 1 c m V z L 0 l u Z G V 4 Q 2 9 s L n t U Y W J s Z S B E Z X N j c m l w d G l v b i w 4 f S Z x d W 9 0 O y w m c X V v d D t T Z W N 0 a W 9 u M S 9 N Z W F z d X J l c y 9 J b m R l e E N v b C 5 7 S X N I a W R k Z W 4 s N H 0 m c X V v d D s s J n F 1 b 3 Q 7 U 2 V j d G l v b j E v T W V h c 3 V y Z X M v S W 5 k Z X h D b 2 w u e 0 1 v Z G l m a W V k V G l t Z S w 1 f S Z x d W 9 0 O 1 0 s J n F 1 b 3 Q 7 Q 2 9 s d W 1 u Q 2 9 1 b n Q m c X V v d D s 6 M T E s J n F 1 b 3 Q 7 S 2 V 5 Q 2 9 s d W 1 u T m F t Z X M m c X V v d D s 6 W 1 0 s J n F 1 b 3 Q 7 Q 2 9 s d W 1 u S W R l b n R p d G l l c y Z x d W 9 0 O z p b J n F 1 b 3 Q 7 U 2 V j d G l v b j E v T W V h c 3 V y Z X M v S W 5 k Z X h D b 2 w u e 0 1 l Y X N 1 c m U g S W 5 k Z X g g S U Q s O X 0 m c X V v d D s s J n F 1 b 3 Q 7 U 2 V j d G l v b j E v T W V h c 3 V y Z X M v S W 5 k Z X h D b 2 w u e 1 R h Y m x l I E 5 h b W U s N 3 0 m c X V v d D s s J n F 1 b 3 Q 7 U 2 V j d G l v b j E v T W V h c 3 V y Z X M v S W 5 k Z X h D b 2 w u e 0 R p c 3 B s Y X k g R m 9 s Z G V y L D Z 9 J n F 1 b 3 Q 7 L C Z x d W 9 0 O 1 N l Y 3 R p b 2 4 x L 0 1 l Y X N 1 c m V z L 0 l u Z G V 4 Q 2 9 s L n t N Z W F z d X J l I E 5 h b W U s M H 0 m c X V v d D s s J n F 1 b 3 Q 7 U 2 V j d G l v b j E v T W V h c 3 V y Z X M v S W 5 k Z X h D b 2 w u e 0 1 l Y X N 1 c m U g R G V z Y 3 J p c H R p b 2 4 s M X 0 m c X V v d D s s J n F 1 b 3 Q 7 U 2 V j d G l v b j E v T W V h c 3 V y Z X M v S W 5 k Z X h D b 2 w u e 0 R B W C B F e H B y Z X N z a W 9 u L D J 9 J n F 1 b 3 Q 7 L C Z x d W 9 0 O 1 N l Y 3 R p b 2 4 x L 0 1 l Y X N 1 c m V z L 0 V 4 c H J l c 3 N p b 2 5 M Z W 5 n d G h C d W N r Z X Q u e 0 R B W C B M Z W 5 n d G g g Q 2 F 0 Z W d v c n k s M T B 9 J n F 1 b 3 Q 7 L C Z x d W 9 0 O 1 N l Y 3 R p b 2 4 x L 0 1 l Y X N 1 c m V z L 0 l u Z G V 4 Q 2 9 s L n t G b 3 J t Y X Q s M 3 0 m c X V v d D s s J n F 1 b 3 Q 7 U 2 V j d G l v b j E v T W V h c 3 V y Z X M v S W 5 k Z X h D b 2 w u e 1 R h Y m x l I E R l c 2 N y a X B 0 a W 9 u L D h 9 J n F 1 b 3 Q 7 L C Z x d W 9 0 O 1 N l Y 3 R p b 2 4 x L 0 1 l Y X N 1 c m V z L 0 l u Z G V 4 Q 2 9 s L n t J c 0 h p Z G R l b i w 0 f S Z x d W 9 0 O y w m c X V v d D t T Z W N 0 a W 9 u M S 9 N Z W F z d X J l c y 9 J b m R l e E N v b C 5 7 T W 9 k a W Z p Z W R U a W 1 l L D V 9 J n F 1 b 3 Q 7 X S w m c X V v d D t S Z W x h d G l v b n N o a X B J b m Z v J n F 1 b 3 Q 7 O l t d f S I g L z 4 8 R W 5 0 c n k g V H l w Z T 0 i Q W R k Z W R U b 0 R h d G F N b 2 R l b C I g V m F s d W U 9 I m w w I i A v P j x F b n R y e S B U e X B l P S J G a W x s Z W R D b 2 1 w b G V 0 Z V J l c 3 V s d F R v V 2 9 y a 3 N o Z W V 0 I i B W Y W x 1 Z T 0 i b D E i I C 8 + P E V u d H J 5 I F R 5 c G U 9 I l J l Y 2 9 2 Z X J 5 V G F y Z 2 V 0 U 2 h l Z X Q i I F Z h b H V l P S J z T W V h c 3 V y Z X M i I C 8 + P E V u d H J 5 I F R 5 c G U 9 I l J l Y 2 9 2 Z X J 5 V G F y Z 2 V 0 Q 2 9 s d W 1 u I i B W Y W x 1 Z T 0 i b D U i I C 8 + P E V u d H J 5 I F R 5 c G U 9 I l J l Y 2 9 2 Z X J 5 V G F y Z 2 V 0 U m 9 3 I i B W Y W x 1 Z T 0 i b D U i I C 8 + P E V u d H J 5 I F R 5 c G U 9 I k Z p b G x U Y X J n Z X R O Y W 1 l Q 3 V z d G 9 t a X p l Z C I g V m F s d W U 9 I m w x I i A v P j x F b n R y e S B U e X B l P S J M b 2 F k Z W R U b 0 F u Y W x 5 c 2 l z U 2 V y d m l j Z X M i I F Z h b H V l P S J s M C I g L z 4 8 R W 5 0 c n k g V H l w Z T 0 i U X V l c n l J R C I g V m F s d W U 9 I n N k N z R k N j F m Y S 0 2 N j A w L T Q y M j A t O D J k Y i 1 k Z j V k Z G V i N j l m Z G Q i I C 8 + P E V u d H J 5 I F R 5 c G U 9 I l F 1 Z X J 5 R 3 J v d X B J R C I g V m F s d W U 9 I n N l M T c y M z E z M i 0 2 O D J l L T Q 4 Z W I t Y T h l N y 0 w O T U 5 Y z N l Y 2 I 0 N z A i I C 8 + P E V u d H J 5 I F R 5 c G U 9 I k Z p b G x D b 2 x 1 b W 5 O Y W 1 l c y I g V m F s d W U 9 I n N b J n F 1 b 3 Q 7 T W V h c 3 V y Z S B J b m R l e C B J R C Z x d W 9 0 O y w m c X V v d D t U Y W J s Z S B O Y W 1 l J n F 1 b 3 Q 7 L C Z x d W 9 0 O 0 R p c 3 B s Y X k g R m 9 s Z G V y J n F 1 b 3 Q 7 L C Z x d W 9 0 O 0 1 l Y X N 1 c m U g T m F t Z S Z x d W 9 0 O y w m c X V v d D t N Z W F z d X J l I E R l c 2 N y a X B 0 a W 9 u J n F 1 b 3 Q 7 L C Z x d W 9 0 O 0 R B W C B F e H B y Z X N z a W 9 u J n F 1 b 3 Q 7 L C Z x d W 9 0 O 0 R B W C B M Z W 5 n d G g g Q 2 F 0 Z W d v c n k m c X V v d D s s J n F 1 b 3 Q 7 R m 9 y b W F 0 J n F 1 b 3 Q 7 L C Z x d W 9 0 O 1 R h Y m x l I E R l c 2 N y a X B 0 a W 9 u J n F 1 b 3 Q 7 L C Z x d W 9 0 O 0 l z S G l k Z G V u J n F 1 b 3 Q 7 L C Z x d W 9 0 O 0 1 v Z G l m a W V k V G l t Z S Z x d W 9 0 O 1 0 i I C 8 + P E V u d H J 5 I F R 5 c G U 9 I k Z p b G x M Y X N 0 V X B k Y X R l Z C I g V m F s d W U 9 I m Q y M D E 4 L T A 2 L T I 2 V D I w O j I w O j Q 1 L j Q 2 O D Q x O T h a I i A v P j x F b n R y e S B U e X B l P S J G a W x s R X J y b 3 J D b 3 V u d C I g V m F s d W U 9 I m w w I i A v P j x F b n R y e S B U e X B l P S J G a W x s Q 2 9 1 b n Q i I F Z h b H V l P S J s N z g i I C 8 + P E V u d H J 5 I F R 5 c G U 9 I k Z p b G x U Y X J n Z X Q i I F Z h b H V l P S J z T W V h c 3 V y Z X N U Y m w i I C 8 + P E V u d H J 5 I F R 5 c G U 9 I k Z p b G x T d G F 0 d X M i I F Z h b H V l P S J z Q 2 9 t c G x l d G U i I C 8 + P E V u d H J 5 I F R 5 c G U 9 I k Z p b G x F c n J v c k N v Z G U i I F Z h b H V l P S J z V W 5 r b m 9 3 b i I g L z 4 8 R W 5 0 c n k g V H l w Z T 0 i R m l s b E N v b H V t b l R 5 c G V z I i B W Y W x 1 Z T 0 i c 0 J R W U d C Z 1 l H Q m d Z R 0 F R Y z 0 i I C 8 + P C 9 T d G F i b G V F b n R y a W V z P j w v S X R l b T 4 8 S X R l b T 4 8 S X R l b U x v Y 2 F 0 a W 9 u P j x J d G V t V H l w Z T 5 G b 3 J t d W x h P C 9 J d G V t V H l w Z T 4 8 S X R l b V B h d G g + U 2 V j d G l v b j E v U m V s Y X R p b 2 5 z a G l w c z w v S X R l b V B h d G g + P C 9 J d G V t T G 9 j Y X R p b 2 4 + P F N 0 Y W J s Z U V u d H J p Z X M + P E V u d H J 5 I F R 5 c G U 9 I k l z U H J p d m F 0 Z S I g V m F s d W U 9 I m w w I i A v P j x F b n R y e S B U e X B l P S J O Y W 1 l V X B k Y X R l Z E F m d G V y R m l s b C I g V m F s d W U 9 I m w w I i A v P j x F b n R y e S B U e X B l P S J G a W x s R W 5 h Y m x l Z C I g V m F s d W U 9 I m w x I i A v P j x F b n R y e S B U e X B l P S J G a W x s T 2 J q Z W N 0 V H l w Z S I g V m F s d W U 9 I n N U Y W J s Z S I g L z 4 8 R W 5 0 c n k g V H l w Z T 0 i R m l s b F R v R G F 0 Y U 1 v Z G V s R W 5 h Y m x l Z C I g V m F s d W U 9 I m w w I i A v P j x F b n R y e S B U e X B l P S J C d W Z m Z X J O Z X h 0 U m V m c m V z a C I g V m F s d W U 9 I m w w I i A v P j x F b n R y e S B U e X B l P S J S Z X N 1 b H R U e X B l I i B W Y W x 1 Z T 0 i c 1 R h Y m x l I i A v P j x F b n R y e S B U e X B l P S J G a W x s Q 2 9 1 b n Q i I F Z h b H V l P S J s M j M i I C 8 + P E V u d H J 5 I F R 5 c G U 9 I k F k Z G V k V G 9 E Y X R h T W 9 k Z W w i I F Z h b H V l P S J s M C I g L z 4 8 R W 5 0 c n k g V H l w Z T 0 i R m l s b G V k Q 2 9 t c G x l d G V S Z X N 1 b H R U b 1 d v c m t z a G V l d C I g V m F s d W U 9 I m w x I i A v P j x F b n R y e S B U e X B l P S J S Z W N v d m V y e V R h c m d l d F J v d y I g V m F s d W U 9 I m w 3 I i A v P j x F b n R y e S B U e X B l P S J S Z W N v d m V y e V R h c m d l d E N v b H V t b i I g V m F s d W U 9 I m w 0 I i A v P j x F b n R y e S B U e X B l P S J S Z W N v d m V y e V R h c m d l d F N o Z W V 0 I i B W Y W x 1 Z T 0 i c 1 J l b G F 0 a W 9 u c 2 h p c H M i I C 8 + P E V u d H J 5 I F R 5 c G U 9 I k Z p b G x U Y X J n Z X R O Y W 1 l Q 3 V z d G 9 t a X p l Z C I g V m F s d W U 9 I m w x I i A v P j x F b n R y e S B U e X B l P S J M b 2 F k Z W R U b 0 F u Y W x 5 c 2 l z U 2 V y d m l j Z X M i I F Z h b H V l P S J s M C I g L z 4 8 R W 5 0 c n k g V H l w Z T 0 i U X V l c n l J R C I g V m F s d W U 9 I n M x Y z Y 3 N j l j M S 0 y M D Q 4 L T Q 1 M D c t Y m N l M S 0 4 N T c 2 M z E y Z D U 5 N z U i I C 8 + P E V u d H J 5 I F R 5 c G U 9 I l F 1 Z X J 5 R 3 J v d X B J R C I g V m F s d W U 9 I n N l M T c y M z E z M i 0 2 O D J l L T Q 4 Z W I t Y T h l N y 0 w O T U 5 Y z N l Y 2 I 0 N z A i I C 8 + P E V u d H J 5 I F R 5 c G U 9 I k Z p b G x F c n J v c k N v Z G U i I F Z h b H V l P S J z V W 5 r b m 9 3 b i I g L z 4 8 R W 5 0 c n k g V H l w Z T 0 i R m l s b F R h c m d l d C I g V m F s d W U 9 I n N S Z W x h d G l v b n N o a X B z V G J s I i A v P j x F b n R y e S B U e X B l P S J G a W x s Q 2 9 s d W 1 u T m F t Z X M i I F Z h b H V l P S J z W y Z x d W 9 0 O 1 J l b G F 0 a W 9 u c 2 h p c C B J b m R l e C B J R C Z x d W 9 0 O y w m c X V v d D t G c m 9 t I F R h Y m x l I E 5 h b W U m c X V v d D s s J n F 1 b 3 Q 7 V G 8 g V G F i b G U g T m F t Z S Z x d W 9 0 O y w m c X V v d D t G c m 9 t I E N v b H V t b i B O Y W 1 l J n F 1 b 3 Q 7 L C Z x d W 9 0 O 1 R v I E N v b H V t b i B O Y W 1 l J n F 1 b 3 Q 7 L C Z x d W 9 0 O 0 N y b 3 N z Z m l s d G V y a W 5 n I E J l a G F 2 a W 9 y J n F 1 b 3 Q 7 L C Z x d W 9 0 O 1 N l Y 3 V y a X R 5 I E Z p b H R l c i B C Z W h h d m l v c i Z x d W 9 0 O y w m c X V v d D t J c 0 F j d G l 2 Z S Z x d W 9 0 O y w m c X V v d D t K b 2 l u T 2 5 E Y X R l Q m V o Y X Z p b 3 I m c X V v d D s s J n F 1 b 3 Q 7 U m V s e U 9 u U m V m Z X J l b n R p Y W x J b n R l Z 3 J p d H k m c X V v d D s s J n F 1 b 3 Q 7 T W 9 k a W Z p Z W R U a W 1 l J n F 1 b 3 Q 7 L C Z x d W 9 0 O 1 J l Z n J l c 2 h l Z F R p b W U m c X V v d D t d I i A v P j x F b n R y e S B U e X B l P S J G a W x s R X J y b 3 J D b 3 V u d C I g V m F s d W U 9 I m w w I i A v P j x F b n R y e S B U e X B l P S J S Z W x h d G l v b n N o a X B J b m Z v Q 2 9 u d G F p b m V y I i B W Y W x 1 Z T 0 i c 3 s m c X V v d D t j b 2 x 1 b W 5 D b 3 V u d C Z x d W 9 0 O z o x M i w m c X V v d D t r Z X l D b 2 x 1 b W 5 O Y W 1 l c y Z x d W 9 0 O z p b X S w m c X V v d D t x d W V y e V J l b G F 0 a W 9 u c 2 h p c H M m c X V v d D s 6 W 1 0 s J n F 1 b 3 Q 7 Y 2 9 s d W 1 u S W R l b n R p d G l l c y Z x d W 9 0 O z p b J n F 1 b 3 Q 7 U 2 V j d G l v b j E v U m V s Y X R p b 2 5 z a G l w c y 9 J b m R l e E N v b C 5 7 U m V s Y X R p b 2 5 z a G l w I E l u Z G V 4 I E l E L D E x f S Z x d W 9 0 O y w m c X V v d D t T Z W N 0 a W 9 u M S 9 S Z W x h d G l v b n N o a X B z L 0 l u Z G V 4 Q 2 9 s L n t G c m 9 t I F R h Y m x l I E 5 h b W U s M H 0 m c X V v d D s s J n F 1 b 3 Q 7 U 2 V j d G l v b j E v U m V s Y X R p b 2 5 z a G l w c y 9 J b m R l e E N v b C 5 7 V G 8 g V G F i b G U g T m F t Z S w x f S Z x d W 9 0 O y w m c X V v d D t T Z W N 0 a W 9 u M S 9 S Z W x h d G l v b n N o a X B z L 0 l u Z G V 4 Q 2 9 s L n t G c m 9 t I E N v b H V t b i B O Y W 1 l L D J 9 J n F 1 b 3 Q 7 L C Z x d W 9 0 O 1 N l Y 3 R p b 2 4 x L 1 J l b G F 0 a W 9 u c 2 h p c H M v S W 5 k Z X h D b 2 w u e 1 R v I E N v b H V t b i B O Y W 1 l L D N 9 J n F 1 b 3 Q 7 L C Z x d W 9 0 O 1 N l Y 3 R p b 2 4 x L 1 J l b G F 0 a W 9 u c 2 h p c H M v S W 5 k Z X h D b 2 w u e 0 N y b 3 N z Z m l s d G V y a W 5 n I E J l a G F 2 a W 9 y L D R 9 J n F 1 b 3 Q 7 L C Z x d W 9 0 O 1 N l Y 3 R p b 2 4 x L 1 J l b G F 0 a W 9 u c 2 h p c H M v S W 5 k Z X h D b 2 w u e 1 N l Y 3 V y a X R 5 I E Z p b H R l c i B C Z W h h d m l v c i w x M H 0 m c X V v d D s s J n F 1 b 3 Q 7 U 2 V j d G l v b j E v U m V s Y X R p b 2 5 z a G l w c y 9 J b m R l e E N v b C 5 7 S X N B Y 3 R p d m U s N X 0 m c X V v d D s s J n F 1 b 3 Q 7 U 2 V j d G l v b j E v U m V s Y X R p b 2 5 z a G l w c y 9 J b m R l e E N v b C 5 7 S m 9 p b k 9 u R G F 0 Z U J l a G F 2 a W 9 y L D Z 9 J n F 1 b 3 Q 7 L C Z x d W 9 0 O 1 N l Y 3 R p b 2 4 x L 1 J l b G F 0 a W 9 u c 2 h p c H M v S W 5 k Z X h D b 2 w u e 1 J l b H l P b l J l Z m V y Z W 5 0 a W F s S W 5 0 Z W d y a X R 5 L D d 9 J n F 1 b 3 Q 7 L C Z x d W 9 0 O 1 N l Y 3 R p b 2 4 x L 1 J l b G F 0 a W 9 u c 2 h p c H M v S W 5 k Z X h D b 2 w u e 0 1 v Z G l m a W V k V G l t Z S w 4 f S Z x d W 9 0 O y w m c X V v d D t T Z W N 0 a W 9 u M S 9 S Z W x h d G l v b n N o a X B z L 0 l u Z G V 4 Q 2 9 s L n t S Z W Z y Z X N o Z W R U a W 1 l L D l 9 J n F 1 b 3 Q 7 X S w m c X V v d D t D b 2 x 1 b W 5 D b 3 V u d C Z x d W 9 0 O z o x M i w m c X V v d D t L Z X l D b 2 x 1 b W 5 O Y W 1 l c y Z x d W 9 0 O z p b X S w m c X V v d D t D b 2 x 1 b W 5 J Z G V u d G l 0 a W V z J n F 1 b 3 Q 7 O l s m c X V v d D t T Z W N 0 a W 9 u M S 9 S Z W x h d G l v b n N o a X B z L 0 l u Z G V 4 Q 2 9 s L n t S Z W x h d G l v b n N o a X A g S W 5 k Z X g g S U Q s M T F 9 J n F 1 b 3 Q 7 L C Z x d W 9 0 O 1 N l Y 3 R p b 2 4 x L 1 J l b G F 0 a W 9 u c 2 h p c H M v S W 5 k Z X h D b 2 w u e 0 Z y b 2 0 g V G F i b G U g T m F t Z S w w f S Z x d W 9 0 O y w m c X V v d D t T Z W N 0 a W 9 u M S 9 S Z W x h d G l v b n N o a X B z L 0 l u Z G V 4 Q 2 9 s L n t U b y B U Y W J s Z S B O Y W 1 l L D F 9 J n F 1 b 3 Q 7 L C Z x d W 9 0 O 1 N l Y 3 R p b 2 4 x L 1 J l b G F 0 a W 9 u c 2 h p c H M v S W 5 k Z X h D b 2 w u e 0 Z y b 2 0 g Q 2 9 s d W 1 u I E 5 h b W U s M n 0 m c X V v d D s s J n F 1 b 3 Q 7 U 2 V j d G l v b j E v U m V s Y X R p b 2 5 z a G l w c y 9 J b m R l e E N v b C 5 7 V G 8 g Q 2 9 s d W 1 u I E 5 h b W U s M 3 0 m c X V v d D s s J n F 1 b 3 Q 7 U 2 V j d G l v b j E v U m V s Y X R p b 2 5 z a G l w c y 9 J b m R l e E N v b C 5 7 Q 3 J v c 3 N m a W x 0 Z X J p b m c g Q m V o Y X Z p b 3 I s N H 0 m c X V v d D s s J n F 1 b 3 Q 7 U 2 V j d G l v b j E v U m V s Y X R p b 2 5 z a G l w c y 9 J b m R l e E N v b C 5 7 U 2 V j d X J p d H k g R m l s d G V y I E J l a G F 2 a W 9 y L D E w f S Z x d W 9 0 O y w m c X V v d D t T Z W N 0 a W 9 u M S 9 S Z W x h d G l v b n N o a X B z L 0 l u Z G V 4 Q 2 9 s L n t J c 0 F j d G l 2 Z S w 1 f S Z x d W 9 0 O y w m c X V v d D t T Z W N 0 a W 9 u M S 9 S Z W x h d G l v b n N o a X B z L 0 l u Z G V 4 Q 2 9 s L n t K b 2 l u T 2 5 E Y X R l Q m V o Y X Z p b 3 I s N n 0 m c X V v d D s s J n F 1 b 3 Q 7 U 2 V j d G l v b j E v U m V s Y X R p b 2 5 z a G l w c y 9 J b m R l e E N v b C 5 7 U m V s e U 9 u U m V m Z X J l b n R p Y W x J b n R l Z 3 J p d H k s N 3 0 m c X V v d D s s J n F 1 b 3 Q 7 U 2 V j d G l v b j E v U m V s Y X R p b 2 5 z a G l w c y 9 J b m R l e E N v b C 5 7 T W 9 k a W Z p Z W R U a W 1 l L D h 9 J n F 1 b 3 Q 7 L C Z x d W 9 0 O 1 N l Y 3 R p b 2 4 x L 1 J l b G F 0 a W 9 u c 2 h p c H M v S W 5 k Z X h D b 2 w u e 1 J l Z n J l c 2 h l Z F R p b W U s O X 0 m c X V v d D t d L C Z x d W 9 0 O 1 J l b G F 0 a W 9 u c 2 h p c E l u Z m 8 m c X V v d D s 6 W 1 1 9 I i A v P j x F b n R y e S B U e X B l P S J G a W x s U 3 R h d H V z I i B W Y W x 1 Z T 0 i c 0 N v b X B s Z X R l I i A v P j x F b n R y e S B U e X B l P S J G a W x s T G F z d F V w Z G F 0 Z W Q i I F Z h b H V l P S J k M j A x O C 0 w N i 0 y N l Q y M D o y M D o 0 M S 4 2 N j M 2 M T g 0 W i I g L z 4 8 R W 5 0 c n k g V H l w Z T 0 i R m l s b E N v b H V t b l R 5 c G V z I i B W Y W x 1 Z T 0 i c 0 J R W U d C Z 1 l H Q m d F R E F R Y 0 g i I C 8 + P C 9 T d G F i b G V F b n R y a W V z P j w v S X R l b T 4 8 S X R l b T 4 8 S X R l b U x v Y 2 F 0 a W 9 u P j x J d G V t V H l w Z T 5 G b 3 J t d W x h P C 9 J d G V t V H l w Z T 4 8 S X R l b V B h d G g + U 2 V j d G l v b j E v Q 2 9 s d W 1 u c z w v S X R l b V B h d G g + P C 9 J d G V t T G 9 j Y X R p b 2 4 + P F N 0 Y W J s Z U V u d H J p Z X M + P E V u d H J 5 I F R 5 c G U 9 I k l z U H J p d m F 0 Z S I g V m F s d W U 9 I m w w I i A v P j x F b n R y e S B U e X B l P S J O Y W 1 l V X B k Y X R l Z E F m d G V y R m l s b C I g V m F s d W U 9 I m w w I i A v P j x F b n R y e S B U e X B l P S J G a W x s R W 5 h Y m x l Z C I g V m F s d W U 9 I m w x I i A v P j x F b n R y e S B U e X B l P S J G a W x s T 2 J q Z W N 0 V H l w Z S I g V m F s d W U 9 I n N U Y W J s Z S I g L z 4 8 R W 5 0 c n k g V H l w Z T 0 i R m l s b F R v R G F 0 Y U 1 v Z G V s R W 5 h Y m x l Z C I g V m F s d W U 9 I m w w I i A v P j x F b n R y e S B U e X B l P S J S Z X N 1 b H R U e X B l I i B W Y W x 1 Z T 0 i c 1 R h Y m x l I i A v P j x F b n R y e S B U e X B l P S J C d W Z m Z X J O Z X h 0 U m V m c m V z a C I g V m F s d W U 9 I m w w I i A v P j x F b n R y e S B U e X B l P S J G a W x s Q 2 9 s d W 1 u T m F t Z X M i I F Z h b H V l P S J z W y Z x d W 9 0 O 0 N v b H V t b i B J b m R l e C B J R C Z x d W 9 0 O y w m c X V v d D t D b 2 x 1 b W 4 g T m F t Z S Z x d W 9 0 O y w m c X V v d D t D b 2 x 1 b W 4 g R G V z Y 3 J p c H R p b 2 4 m c X V v d D s s J n F 1 b 3 Q 7 V G F i b G U g T m F t Z S Z x d W 9 0 O y w m c X V v d D t E Y X R h I E N h d G V n b 3 J 5 J n F 1 b 3 Q 7 L C Z x d W 9 0 O 0 l z S G l k Z G V u J n F 1 b 3 Q 7 L C Z x d W 9 0 O 1 N v d X J j Z S B D b 2 x 1 b W 4 g T m F t Z S Z x d W 9 0 O y w m c X V v d D t F e H B y Z X N z a W 9 u J n F 1 b 3 Q 7 L C Z x d W 9 0 O 0 Z v c m 1 h d F N 0 c m l u Z y Z x d W 9 0 O y w m c X V v d D t J c 0 F 2 Y W l s Y W J s Z U l u T U R Y J n F 1 b 3 Q 7 L C Z x d W 9 0 O 1 N 1 b W 1 h c m l 6 Z S B C e S Z x d W 9 0 O y w m c X V v d D t N b 2 R p Z m l l Z F R p b W U m c X V v d D s s J n F 1 b 3 Q 7 U 3 R y d W N 0 d X J l T W 9 k a W Z p Z W R U a W 1 l J n F 1 b 3 Q 7 L C Z x d W 9 0 O 0 R p c 3 B s Y X k g R m 9 s Z G V y J n F 1 b 3 Q 7 L C Z x d W 9 0 O 1 N v c n Q g Q n k g Q 2 9 s d W 1 u I E 5 h b W U m c X V v d D s s J n F 1 b 3 Q 7 V G F i b G U g R G V z Y 3 J p c H R p b 2 4 m c X V v d D s s J n F 1 b 3 Q 7 R G F 0 Y S B U e X B l J n F 1 b 3 Q 7 L C Z x d W 9 0 O 0 N v b H V t b i B U e X B l J n F 1 b 3 Q 7 L C Z x d W 9 0 O 0 V u Y 2 9 k a W 5 n I E h p b n Q m c X V v d D t d I i A v P j x F b n R y e S B U e X B l P S J B Z G R l Z F R v R G F 0 Y U 1 v Z G V s I i B W Y W x 1 Z T 0 i b D A i I C 8 + P E V u d H J 5 I F R 5 c G U 9 I k Z p b G x l Z E N v b X B s Z X R l U m V z d W x 0 V G 9 X b 3 J r c 2 h l Z X Q i I F Z h b H V l P S J s M S I g L z 4 8 R W 5 0 c n k g V H l w Z T 0 i U m V j b 3 Z l c n l U Y X J n Z X R S b 3 c i I F Z h b H V l P S J s M j M y I i A v P j x F b n R y e S B U e X B l P S J S Z W N v d m V y e V R h c m d l d E N v b H V t b i I g V m F s d W U 9 I m w z I i A v P j x F b n R y e S B U e X B l P S J S Z W N v d m V y e V R h c m d l d F N o Z W V 0 I i B W Y W x 1 Z T 0 i c 0 N v b H V t b n M i I C 8 + P E V u d H J 5 I F R 5 c G U 9 I k Z p b G x U Y X J n Z X R O Y W 1 l Q 3 V z d G 9 t a X p l Z C I g V m F s d W U 9 I m w x I i A v P j x F b n R y e S B U e X B l P S J M b 2 F k Z W R U b 0 F u Y W x 5 c 2 l z U 2 V y d m l j Z X M i I F Z h b H V l P S J s M C I g L z 4 8 R W 5 0 c n k g V H l w Z T 0 i U X V l c n l J R C I g V m F s d W U 9 I n M 3 Y T N i N j U 2 O C 0 0 M z J k L T R k Y j U t Y m F k O C 0 0 Y z N i O T V m Y j R k N T I i I C 8 + P E V u d H J 5 I F R 5 c G U 9 I l F 1 Z X J 5 R 3 J v d X B J R C I g V m F s d W U 9 I n N l M T c y M z E z M i 0 2 O D J l L T Q 4 Z W I t Y T h l N y 0 w O T U 5 Y z N l Y 2 I 0 N z A i I C 8 + P E V u d H J 5 I F R 5 c G U 9 I k Z p b G x F c n J v c k N v Z G U i I F Z h b H V l P S J z V W 5 r b m 9 3 b i I g L z 4 8 R W 5 0 c n k g V H l w Z T 0 i U m V s Y X R p b 2 5 z a G l w S W 5 m b 0 N v b n R h a W 5 l c i I g V m F s d W U 9 I n N 7 J n F 1 b 3 Q 7 Y 2 9 s d W 1 u Q 2 9 1 b n Q m c X V v d D s 6 M T k s J n F 1 b 3 Q 7 a 2 V 5 Q 2 9 s d W 1 u T m F t Z X M m c X V v d D s 6 W 1 0 s J n F 1 b 3 Q 7 c X V l c n l S Z W x h d G l v b n N o a X B z J n F 1 b 3 Q 7 O l t d L C Z x d W 9 0 O 2 N v b H V t b k l k Z W 5 0 a X R p Z X M m c X V v d D s 6 W y Z x d W 9 0 O 1 N l Y 3 R p b 2 4 x L 0 N v b H V t b n M v Q W R k Q 2 9 s S W 5 k Z X g u e 0 N v b H V t b i B J b m R l e C B J R C w x O H 0 m c X V v d D s s J n F 1 b 3 Q 7 U 2 V j d G l v b j E v Q 2 9 s d W 1 u c y 9 B Z G R D b 2 x J b m R l e C 5 7 Q 2 9 s d W 1 u I E 5 h b W U s M H 0 m c X V v d D s s J n F 1 b 3 Q 7 U 2 V j d G l v b j E v Q 2 9 s d W 1 u c y 9 B Z G R D b 2 x J b m R l e C 5 7 Q 2 9 s d W 1 u I E R l c 2 N y a X B 0 a W 9 u L D J 9 J n F 1 b 3 Q 7 L C Z x d W 9 0 O 1 N l Y 3 R p b 2 4 x L 0 N v b H V t b n M v Q W R k Q 2 9 s S W 5 k Z X g u e 1 R h Y m x l I E 5 h b W U s M T J 9 J n F 1 b 3 Q 7 L C Z x d W 9 0 O 1 N l Y 3 R p b 2 4 x L 0 N v b H V t b n M v Q W R k Q 2 9 s S W 5 k Z X g u e 0 R h d G E g Q 2 F 0 Z W d v c n k s M X 0 m c X V v d D s s J n F 1 b 3 Q 7 U 2 V j d G l v b j E v Q 2 9 s d W 1 u c y 9 B Z G R D b 2 x J b m R l e C 5 7 S X N I a W R k Z W 4 s M 3 0 m c X V v d D s s J n F 1 b 3 Q 7 U 2 V j d G l v b j E v Q 2 9 s d W 1 u c y 9 B Z G R D b 2 x J b m R l e C 5 7 U 2 9 1 c m N l I E N v b H V t b i B O Y W 1 l L D R 9 J n F 1 b 3 Q 7 L C Z x d W 9 0 O 1 N l Y 3 R p b 2 4 x L 0 N v b H V t b n M v Q W R k Q 2 9 s S W 5 k Z X g u e 0 V 4 c H J l c 3 N p b 2 4 s N X 0 m c X V v d D s s J n F 1 b 3 Q 7 U 2 V j d G l v b j E v Q 2 9 s d W 1 u c y 9 B Z G R D b 2 x J b m R l e C 5 7 R m 9 y b W F 0 U 3 R y a W 5 n L D Z 9 J n F 1 b 3 Q 7 L C Z x d W 9 0 O 1 N l Y 3 R p b 2 4 x L 0 N v b H V t b n M v Q W R k Q 2 9 s S W 5 k Z X g u e 0 l z Q X Z h a W x h Y m x l S W 5 N R F g s N 3 0 m c X V v d D s s J n F 1 b 3 Q 7 U 2 V j d G l v b j E v Q 2 9 s d W 1 u c y 9 B Z G R D b 2 x J b m R l e C 5 7 U 3 V t b W F y a X p l I E J 5 L D E 3 f S Z x d W 9 0 O y w m c X V v d D t T Z W N 0 a W 9 u M S 9 D b 2 x 1 b W 5 z L 0 F k Z E N v b E l u Z G V 4 L n t N b 2 R p Z m l l Z F R p b W U s O H 0 m c X V v d D s s J n F 1 b 3 Q 7 U 2 V j d G l v b j E v Q 2 9 s d W 1 u c y 9 B Z G R D b 2 x J b m R l e C 5 7 U 3 R y d W N 0 d X J l T W 9 k a W Z p Z W R U a W 1 l L D l 9 J n F 1 b 3 Q 7 L C Z x d W 9 0 O 1 N l Y 3 R p b 2 4 x L 0 N v b H V t b n M v Q W R k Q 2 9 s S W 5 k Z X g u e 0 R p c 3 B s Y X k g R m 9 s Z G V y L D E w f S Z x d W 9 0 O y w m c X V v d D t T Z W N 0 a W 9 u M S 9 D b 2 x 1 b W 5 z L 0 F k Z E N v b E l u Z G V 4 L n t T b 3 J 0 I E J 5 I E N v b H V t b i B O Y W 1 l L D E x f S Z x d W 9 0 O y w m c X V v d D t T Z W N 0 a W 9 u M S 9 D b 2 x 1 b W 5 z L 0 F k Z E N v b E l u Z G V 4 L n t U Y W J s Z S B E Z X N j c m l w d G l v b i w x M 3 0 m c X V v d D s s J n F 1 b 3 Q 7 U 2 V j d G l v b j E v Q 2 9 s d W 1 u c y 9 B Z G R D b 2 x J b m R l e C 5 7 R G F 0 Y S B U e X B l L D E 0 f S Z x d W 9 0 O y w m c X V v d D t T Z W N 0 a W 9 u M S 9 D b 2 x 1 b W 5 z L 0 F k Z E N v b E l u Z G V 4 L n t D b 2 x 1 b W 4 g V H l w Z S w x N X 0 m c X V v d D s s J n F 1 b 3 Q 7 U 2 V j d G l v b j E v Q 2 9 s d W 1 u c y 9 B Z G R D b 2 x J b m R l e C 5 7 R W 5 j b 2 R p b m c g S G l u d C w x N n 0 m c X V v d D t d L C Z x d W 9 0 O 0 N v b H V t b k N v d W 5 0 J n F 1 b 3 Q 7 O j E 5 L C Z x d W 9 0 O 0 t l e U N v b H V t b k 5 h b W V z J n F 1 b 3 Q 7 O l t d L C Z x d W 9 0 O 0 N v b H V t b k l k Z W 5 0 a X R p Z X M m c X V v d D s 6 W y Z x d W 9 0 O 1 N l Y 3 R p b 2 4 x L 0 N v b H V t b n M v Q W R k Q 2 9 s S W 5 k Z X g u e 0 N v b H V t b i B J b m R l e C B J R C w x O H 0 m c X V v d D s s J n F 1 b 3 Q 7 U 2 V j d G l v b j E v Q 2 9 s d W 1 u c y 9 B Z G R D b 2 x J b m R l e C 5 7 Q 2 9 s d W 1 u I E 5 h b W U s M H 0 m c X V v d D s s J n F 1 b 3 Q 7 U 2 V j d G l v b j E v Q 2 9 s d W 1 u c y 9 B Z G R D b 2 x J b m R l e C 5 7 Q 2 9 s d W 1 u I E R l c 2 N y a X B 0 a W 9 u L D J 9 J n F 1 b 3 Q 7 L C Z x d W 9 0 O 1 N l Y 3 R p b 2 4 x L 0 N v b H V t b n M v Q W R k Q 2 9 s S W 5 k Z X g u e 1 R h Y m x l I E 5 h b W U s M T J 9 J n F 1 b 3 Q 7 L C Z x d W 9 0 O 1 N l Y 3 R p b 2 4 x L 0 N v b H V t b n M v Q W R k Q 2 9 s S W 5 k Z X g u e 0 R h d G E g Q 2 F 0 Z W d v c n k s M X 0 m c X V v d D s s J n F 1 b 3 Q 7 U 2 V j d G l v b j E v Q 2 9 s d W 1 u c y 9 B Z G R D b 2 x J b m R l e C 5 7 S X N I a W R k Z W 4 s M 3 0 m c X V v d D s s J n F 1 b 3 Q 7 U 2 V j d G l v b j E v Q 2 9 s d W 1 u c y 9 B Z G R D b 2 x J b m R l e C 5 7 U 2 9 1 c m N l I E N v b H V t b i B O Y W 1 l L D R 9 J n F 1 b 3 Q 7 L C Z x d W 9 0 O 1 N l Y 3 R p b 2 4 x L 0 N v b H V t b n M v Q W R k Q 2 9 s S W 5 k Z X g u e 0 V 4 c H J l c 3 N p b 2 4 s N X 0 m c X V v d D s s J n F 1 b 3 Q 7 U 2 V j d G l v b j E v Q 2 9 s d W 1 u c y 9 B Z G R D b 2 x J b m R l e C 5 7 R m 9 y b W F 0 U 3 R y a W 5 n L D Z 9 J n F 1 b 3 Q 7 L C Z x d W 9 0 O 1 N l Y 3 R p b 2 4 x L 0 N v b H V t b n M v Q W R k Q 2 9 s S W 5 k Z X g u e 0 l z Q X Z h a W x h Y m x l S W 5 N R F g s N 3 0 m c X V v d D s s J n F 1 b 3 Q 7 U 2 V j d G l v b j E v Q 2 9 s d W 1 u c y 9 B Z G R D b 2 x J b m R l e C 5 7 U 3 V t b W F y a X p l I E J 5 L D E 3 f S Z x d W 9 0 O y w m c X V v d D t T Z W N 0 a W 9 u M S 9 D b 2 x 1 b W 5 z L 0 F k Z E N v b E l u Z G V 4 L n t N b 2 R p Z m l l Z F R p b W U s O H 0 m c X V v d D s s J n F 1 b 3 Q 7 U 2 V j d G l v b j E v Q 2 9 s d W 1 u c y 9 B Z G R D b 2 x J b m R l e C 5 7 U 3 R y d W N 0 d X J l T W 9 k a W Z p Z W R U a W 1 l L D l 9 J n F 1 b 3 Q 7 L C Z x d W 9 0 O 1 N l Y 3 R p b 2 4 x L 0 N v b H V t b n M v Q W R k Q 2 9 s S W 5 k Z X g u e 0 R p c 3 B s Y X k g R m 9 s Z G V y L D E w f S Z x d W 9 0 O y w m c X V v d D t T Z W N 0 a W 9 u M S 9 D b 2 x 1 b W 5 z L 0 F k Z E N v b E l u Z G V 4 L n t T b 3 J 0 I E J 5 I E N v b H V t b i B O Y W 1 l L D E x f S Z x d W 9 0 O y w m c X V v d D t T Z W N 0 a W 9 u M S 9 D b 2 x 1 b W 5 z L 0 F k Z E N v b E l u Z G V 4 L n t U Y W J s Z S B E Z X N j c m l w d G l v b i w x M 3 0 m c X V v d D s s J n F 1 b 3 Q 7 U 2 V j d G l v b j E v Q 2 9 s d W 1 u c y 9 B Z G R D b 2 x J b m R l e C 5 7 R G F 0 Y S B U e X B l L D E 0 f S Z x d W 9 0 O y w m c X V v d D t T Z W N 0 a W 9 u M S 9 D b 2 x 1 b W 5 z L 0 F k Z E N v b E l u Z G V 4 L n t D b 2 x 1 b W 4 g V H l w Z S w x N X 0 m c X V v d D s s J n F 1 b 3 Q 7 U 2 V j d G l v b j E v Q 2 9 s d W 1 u c y 9 B Z G R D b 2 x J b m R l e C 5 7 R W 5 j b 2 R p b m c g S G l u d C w x N n 0 m c X V v d D t d L C Z x d W 9 0 O 1 J l b G F 0 a W 9 u c 2 h p c E l u Z m 8 m c X V v d D s 6 W 1 1 9 I i A v P j x F b n R y e S B U e X B l P S J G a W x s Q 2 9 1 b n Q i I F Z h b H V l P S J s M j I 5 I i A v P j x F b n R y e S B U e X B l P S J G a W x s R X J y b 3 J D b 3 V u d C I g V m F s d W U 9 I m w w I i A v P j x F b n R y e S B U e X B l P S J G a W x s V G F y Z 2 V 0 I i B W Y W x 1 Z T 0 i c 0 N v b H V t b n N U Y m w i I C 8 + P E V u d H J 5 I F R 5 c G U 9 I k Z p b G x T d G F 0 d X M i I F Z h b H V l P S J z Q 2 9 t c G x l d G U i I C 8 + P E V u d H J 5 I F R 5 c G U 9 I k Z p b G x M Y X N 0 V X B k Y X R l Z C I g V m F s d W U 9 I m Q y M D E 4 L T A 2 L T I 2 V D I w O j I w O j Q w L j I w N T c w M z V a I i A v P j x F b n R y e S B U e X B l P S J G a W x s Q 2 9 s d W 1 u V H l w Z X M i I F Z h b H V l P S J z Q l F Z R 0 J n W U J C Z 1 l H Q V F Z S E J 3 W U d C Z 1 l H Q m c 9 P S I g L z 4 8 L 1 N 0 Y W J s Z U V u d H J p Z X M + P C 9 J d G V t P j x J d G V t P j x J d G V t T G 9 j Y X R p b 2 4 + P E l 0 Z W 1 U e X B l P k Z v c m 1 1 b G E 8 L 0 l 0 Z W 1 U e X B l P j x J d G V t U G F 0 a D 5 T Z W N 0 a W 9 u M S 9 S b 2 x l c z w v S X R l b V B h d G g + P C 9 J d G V t T G 9 j Y X R p b 2 4 + P F N 0 Y W J s Z U V u d H J p Z X M + P E V u d H J 5 I F R 5 c G U 9 I k l z U H J p d m F 0 Z S I g V m F s d W U 9 I m w w I i A v P j x F b n R y e S B U e X B l P S J O Y W 1 l V X B k Y X R l Z E F m d G V y R m l s b C I g V m F s d W U 9 I m w w I i A v P j x F b n R y e S B U e X B l P S J G a W x s R W 5 h Y m x l Z C I g V m F s d W U 9 I m w x I i A v P j x F b n R y e S B U e X B l P S J G a W x s T 2 J q Z W N 0 V H l w Z S I g V m F s d W U 9 I n N U Y W J s Z S I g L z 4 8 R W 5 0 c n k g V H l w Z T 0 i R m l s b F R v R G F 0 Y U 1 v Z G V s R W 5 h Y m x l Z C I g V m F s d W U 9 I m w w I i A v P j x F b n R y e S B U e X B l P S J S Z X N 1 b H R U e X B l I i B W Y W x 1 Z T 0 i c 1 R h Y m x l I i A v P j x F b n R y e S B U e X B l P S J C d W Z m Z X J O Z X h 0 U m V m c m V z a C I g V m F s d W U 9 I m w w I i A v P j x F b n R y e S B U e X B l P S J B Z G R l Z F R v R G F 0 Y U 1 v Z G V s I i B W Y W x 1 Z T 0 i b D A i I C 8 + P E V u d H J 5 I F R 5 c G U 9 I k Z p b G x l Z E N v b X B s Z X R l U m V z d W x 0 V G 9 X b 3 J r c 2 h l Z X Q i I F Z h b H V l P S J s M S I g L z 4 8 R W 5 0 c n k g V H l w Z T 0 i U m V j b 3 Z l c n l U Y X J n Z X R T a G V l d C I g V m F s d W U 9 I n N S b 2 x l c y I g L z 4 8 R W 5 0 c n k g V H l w Z T 0 i U m V j b 3 Z l c n l U Y X J n Z X R D b 2 x 1 b W 4 i I F Z h b H V l P S J s M y I g L z 4 8 R W 5 0 c n k g V H l w Z T 0 i U m V j b 3 Z l c n l U Y X J n Z X R S b 3 c i I F Z h b H V l P S J s M T Y i I C 8 + P E V u d H J 5 I F R 5 c G U 9 I k Z p b G x U Y X J n Z X R O Y W 1 l Q 3 V z d G 9 t a X p l Z C I g V m F s d W U 9 I m w x I i A v P j x F b n R y e S B U e X B l P S J M b 2 F k Z W R U b 0 F u Y W x 5 c 2 l z U 2 V y d m l j Z X M i I F Z h b H V l P S J s M C I g L z 4 8 R W 5 0 c n k g V H l w Z T 0 i U X V l c n l J R C I g V m F s d W U 9 I n M 3 Y j A 5 Y 2 J i N y 0 y Z W Y z L T R m M W Y t Y T J m M C 0 2 N D d h M D I 3 M m F l O W E i I C 8 + P E V u d H J 5 I F R 5 c G U 9 I l F 1 Z X J 5 R 3 J v d X B J R C I g V m F s d W U 9 I n N l M T c y M z E z M i 0 2 O D J l L T Q 4 Z W I t Y T h l N y 0 w O T U 5 Y z N l Y 2 I 0 N z A i I C 8 + P E V u d H J 5 I F R 5 c G U 9 I k Z p b G x F c n J v c k N v Z G U i I F Z h b H V l P S J z V W 5 r b m 9 3 b i I g L z 4 8 R W 5 0 c n k g V H l w Z T 0 i R m l s b E N v d W 5 0 I i B W Y W x 1 Z T 0 i b D E w I i A v P j x F b n R y e S B U e X B l P S J S Z W x h d G l v b n N o a X B J b m Z v Q 2 9 u d G F p b m V y I i B W Y W x 1 Z T 0 i c 3 s m c X V v d D t j b 2 x 1 b W 5 D b 3 V u d C Z x d W 9 0 O z o 1 L C Z x d W 9 0 O 2 t l e U N v b H V t b k 5 h b W V z J n F 1 b 3 Q 7 O l t d L C Z x d W 9 0 O 3 F 1 Z X J 5 U m V s Y X R p b 2 5 z a G l w c y Z x d W 9 0 O z p b X S w m c X V v d D t j b 2 x 1 b W 5 J Z G V u d G l 0 a W V z J n F 1 b 3 Q 7 O l s m c X V v d D t T Z W N 0 a W 9 u M S 9 S b 2 x l c y 9 B Z G R l Z C B J b m R l e C 5 7 U m 9 s Z S B J b m R l e C B J R C w 0 f S Z x d W 9 0 O y w m c X V v d D t T Z W N 0 a W 9 u M S 9 S b 2 x l c y 9 B Z G R l Z C B J b m R l e C 5 7 U m 9 s Z S w w f S Z x d W 9 0 O y w m c X V v d D t T Z W N 0 a W 9 u M S 9 S b 2 x l c y 9 B Z G R l Z C B J b m R l e C 5 7 T W 9 k Z W w g U G V y b W l z c 2 l v b i w z f S Z x d W 9 0 O y w m c X V v d D t T Z W N 0 a W 9 u M S 9 S b 2 x l c y 9 B Z G R l Z C B J b m R l e C 5 7 U m 9 s Z S B E Z X N j c m l w d G l v b i w x f S Z x d W 9 0 O y w m c X V v d D t T Z W N 0 a W 9 u M S 9 S b 2 x l c y 9 B Z G R l Z C B J b m R l e C 5 7 T W 9 k a W Z p Z W R U a W 1 l L D J 9 J n F 1 b 3 Q 7 X S w m c X V v d D t D b 2 x 1 b W 5 D b 3 V u d C Z x d W 9 0 O z o 1 L C Z x d W 9 0 O 0 t l e U N v b H V t b k 5 h b W V z J n F 1 b 3 Q 7 O l t d L C Z x d W 9 0 O 0 N v b H V t b k l k Z W 5 0 a X R p Z X M m c X V v d D s 6 W y Z x d W 9 0 O 1 N l Y 3 R p b 2 4 x L 1 J v b G V z L 0 F k Z G V k I E l u Z G V 4 L n t S b 2 x l I E l u Z G V 4 I E l E L D R 9 J n F 1 b 3 Q 7 L C Z x d W 9 0 O 1 N l Y 3 R p b 2 4 x L 1 J v b G V z L 0 F k Z G V k I E l u Z G V 4 L n t S b 2 x l L D B 9 J n F 1 b 3 Q 7 L C Z x d W 9 0 O 1 N l Y 3 R p b 2 4 x L 1 J v b G V z L 0 F k Z G V k I E l u Z G V 4 L n t N b 2 R l b C B Q Z X J t a X N z a W 9 u L D N 9 J n F 1 b 3 Q 7 L C Z x d W 9 0 O 1 N l Y 3 R p b 2 4 x L 1 J v b G V z L 0 F k Z G V k I E l u Z G V 4 L n t S b 2 x l I E R l c 2 N y a X B 0 a W 9 u L D F 9 J n F 1 b 3 Q 7 L C Z x d W 9 0 O 1 N l Y 3 R p b 2 4 x L 1 J v b G V z L 0 F k Z G V k I E l u Z G V 4 L n t N b 2 R p Z m l l Z F R p b W U s M n 0 m c X V v d D t d L C Z x d W 9 0 O 1 J l b G F 0 a W 9 u c 2 h p c E l u Z m 8 m c X V v d D s 6 W 1 1 9 I i A v P j x F b n R y e S B U e X B l P S J G a W x s Q 2 9 s d W 1 u T m F t Z X M i I F Z h b H V l P S J z W y Z x d W 9 0 O 1 J v b G U g S W 5 k Z X g g S U Q m c X V v d D s s J n F 1 b 3 Q 7 U m 9 s Z S Z x d W 9 0 O y w m c X V v d D t N b 2 R l b C B Q Z X J t a X N z a W 9 u J n F 1 b 3 Q 7 L C Z x d W 9 0 O 1 J v b G U g R G V z Y 3 J p c H R p b 2 4 m c X V v d D s s J n F 1 b 3 Q 7 T W 9 k a W Z p Z W R U a W 1 l J n F 1 b 3 Q 7 X S I g L z 4 8 R W 5 0 c n k g V H l w Z T 0 i R m l s b E V y c m 9 y Q 2 9 1 b n Q i I F Z h b H V l P S J s M C I g L z 4 8 R W 5 0 c n k g V H l w Z T 0 i R m l s b F R h c m d l d C I g V m F s d W U 9 I n N S b 2 x l c 1 R i b C I g L z 4 8 R W 5 0 c n k g V H l w Z T 0 i R m l s b F N 0 Y X R 1 c y I g V m F s d W U 9 I n N D b 2 1 w b G V 0 Z S I g L z 4 8 R W 5 0 c n k g V H l w Z T 0 i R m l s b E x h c 3 R V c G R h d G V k I i B W Y W x 1 Z T 0 i Z D I w M T g t M D Y t M j Z U M j A 6 M j A 6 N D E u N j A 4 N T g 3 M l o i I C 8 + P E V u d H J 5 I F R 5 c G U 9 I k Z p b G x D b 2 x 1 b W 5 U e X B l c y I g V m F s d W U 9 I n N C U V l H Q m d j P S I g L z 4 8 L 1 N 0 Y W J s Z U V u d H J p Z X M + P C 9 J d G V t P j x J d G V t P j x J d G V t T G 9 j Y X R p b 2 4 + P E l 0 Z W 1 U e X B l P k Z v c m 1 1 b G E 8 L 0 l 0 Z W 1 U e X B l P j x J d G V t U G F 0 a D 5 T Z W N 0 a W 9 u M S 9 U Y W J s Z S U y M F B l c m 1 p c 3 N p b 2 5 z P C 9 J d G V t U G F 0 a D 4 8 L 0 l 0 Z W 1 M b 2 N h d G l v b j 4 8 U 3 R h Y m x l R W 5 0 c m l l c z 4 8 R W 5 0 c n k g V H l w Z T 0 i S X N Q c m l 2 Y X R l I i B W Y W x 1 Z T 0 i b D A i I C 8 + P E V u d H J 5 I F R 5 c G U 9 I k 5 h b W V V c G R h d G V k Q W Z 0 Z X J G a W x s I i B W Y W x 1 Z T 0 i b D A i I C 8 + P E V u d H J 5 I F R 5 c G U 9 I k Z p b G x F b m F i b G V k I i B W Y W x 1 Z T 0 i b D E i I C 8 + P E V u d H J 5 I F R 5 c G U 9 I k Z p b G x P Y m p l Y 3 R U e X B l I i B W Y W x 1 Z T 0 i c 1 R h Y m x l I i A v P j x F b n R y e S B U e X B l P S J G a W x s V G 9 E Y X R h T W 9 k Z W x F b m F i b G V k I i B W Y W x 1 Z T 0 i b D A i I C 8 + P E V u d H J 5 I F R 5 c G U 9 I l J l c 3 V s d F R 5 c G U i I F Z h b H V l P S J z V G F i b G U i I C 8 + P E V u d H J 5 I F R 5 c G U 9 I k J 1 Z m Z l c k 5 l e H R S Z W Z y Z X N o I i B W Y W x 1 Z T 0 i b D A i I C 8 + P E V u d H J 5 I F R 5 c G U 9 I k F k Z G V k V G 9 E Y X R h T W 9 k Z W w i I F Z h b H V l P S J s M C I g L z 4 8 R W 5 0 c n k g V H l w Z T 0 i R m l s b G V k Q 2 9 t c G x l d G V S Z X N 1 b H R U b 1 d v c m t z a G V l d C I g V m F s d W U 9 I m w x I i A v P j x F b n R y e S B U e X B l P S J S Z W N v d m V y e V R h c m d l d F N o Z W V 0 I i B W Y W x 1 Z T 0 i c 1 R h Y m x l I F B l c m 1 p c 3 N p b 2 5 z I i A v P j x F b n R y e S B U e X B l P S J S Z W N v d m V y e V R h c m d l d E N v b H V t b i I g V m F s d W U 9 I m w 1 I i A v P j x F b n R y e S B U e X B l P S J S Z W N v d m V y e V R h c m d l d F J v d y I g V m F s d W U 9 I m w 2 I i A v P j x F b n R y e S B U e X B l P S J G a W x s V G F y Z 2 V 0 T m F t Z U N 1 c 3 R v b W l 6 Z W Q i I F Z h b H V l P S J s M S I g L z 4 8 R W 5 0 c n k g V H l w Z T 0 i T G 9 h Z G V k V G 9 B b m F s e X N p c 1 N l c n Z p Y 2 V z I i B W Y W x 1 Z T 0 i b D A i I C 8 + P E V u d H J 5 I F R 5 c G U 9 I l F 1 Z X J 5 S U Q i I F Z h b H V l P S J z Z D k y N W R k O D Y t M T U 3 N i 0 0 Y j V k L T k x O T Q t O G Y 5 Y W U z N 2 Q 5 Z D Q y I i A v P j x F b n R y e S B U e X B l P S J R d W V y e U d y b 3 V w S U Q i I F Z h b H V l P S J z Z T E 3 M j M x M z I t N j g y Z S 0 0 O G V i L W E 4 Z T c t M D k 1 O W M z Z W N i N D c w I i A v P j x F b n R y e S B U e X B l P S J G a W x s R X J y b 3 J D b 2 R l I i B W Y W x 1 Z T 0 i c 1 V u a 2 5 v d 2 4 i I C 8 + P E V u d H J 5 I F R 5 c G U 9 I k Z p b G x D b 3 V u d C I g V m F s d W U 9 I m w x M C I g L z 4 8 R W 5 0 c n k g V H l w Z T 0 i R m l s b F N 0 Y X R 1 c y I g V m F s d W U 9 I n N D b 2 1 w b G V 0 Z S I g L z 4 8 R W 5 0 c n k g V H l w Z T 0 i U m V s Y X R p b 2 5 z a G l w S W 5 m b 0 N v b n R h a W 5 l c i I g V m F s d W U 9 I n N 7 J n F 1 b 3 Q 7 Y 2 9 s d W 1 u Q 2 9 1 b n Q m c X V v d D s 6 N i w m c X V v d D t r Z X l D b 2 x 1 b W 5 O Y W 1 l c y Z x d W 9 0 O z p b X S w m c X V v d D t x d W V y e V J l b G F 0 a W 9 u c 2 h p c H M m c X V v d D s 6 W 1 0 s J n F 1 b 3 Q 7 Y 2 9 s d W 1 u S W R l b n R p d G l l c y Z x d W 9 0 O z p b J n F 1 b 3 Q 7 U 2 V j d G l v b j E v V G F i b G U g U G V y b W l z c 2 l v b n M v S W 5 k Z X h D b 2 w u e 1 R h Y m x l I F B l c m 1 p c 3 N p b 2 4 g S W 5 k Z X g g S U Q s N X 0 m c X V v d D s s J n F 1 b 3 Q 7 U 2 V j d G l v b j E v V G F i b G U g U G V y b W l z c 2 l v b n M v S W 5 k Z X h D b 2 w u e 1 J v b G U s M 3 0 m c X V v d D s s J n F 1 b 3 Q 7 U 2 V j d G l v b j E v V G F i b G U g U G V y b W l z c 2 l v b n M v S W 5 k Z X h D b 2 w u e 1 R h Y m x l I E 5 h b W U s M n 0 m c X V v d D s s J n F 1 b 3 Q 7 U 2 V j d G l v b j E v V G F i b G U g U G V y b W l z c 2 l v b n M v S W 5 k Z X h D b 2 w u e 1 R h Y m x l I E 1 l d G F k Y X R h I F B l c m 1 p c 3 N p b 2 4 s N H 0 m c X V v d D s s J n F 1 b 3 Q 7 U 2 V j d G l v b j E v V G F i b G U g U G V y b W l z c 2 l v b n M v S W 5 k Z X h D b 2 w u e 1 R h Y m x l I E Z p b H R l c i B F e H B y Z X N z a W 9 u L D B 9 J n F 1 b 3 Q 7 L C Z x d W 9 0 O 1 N l Y 3 R p b 2 4 x L 1 R h Y m x l I F B l c m 1 p c 3 N p b 2 5 z L 0 l u Z G V 4 Q 2 9 s L n t N b 2 R p Z m l l Z F R p b W U s M X 0 m c X V v d D t d L C Z x d W 9 0 O 0 N v b H V t b k N v d W 5 0 J n F 1 b 3 Q 7 O j Y s J n F 1 b 3 Q 7 S 2 V 5 Q 2 9 s d W 1 u T m F t Z X M m c X V v d D s 6 W 1 0 s J n F 1 b 3 Q 7 Q 2 9 s d W 1 u S W R l b n R p d G l l c y Z x d W 9 0 O z p b J n F 1 b 3 Q 7 U 2 V j d G l v b j E v V G F i b G U g U G V y b W l z c 2 l v b n M v S W 5 k Z X h D b 2 w u e 1 R h Y m x l I F B l c m 1 p c 3 N p b 2 4 g S W 5 k Z X g g S U Q s N X 0 m c X V v d D s s J n F 1 b 3 Q 7 U 2 V j d G l v b j E v V G F i b G U g U G V y b W l z c 2 l v b n M v S W 5 k Z X h D b 2 w u e 1 J v b G U s M 3 0 m c X V v d D s s J n F 1 b 3 Q 7 U 2 V j d G l v b j E v V G F i b G U g U G V y b W l z c 2 l v b n M v S W 5 k Z X h D b 2 w u e 1 R h Y m x l I E 5 h b W U s M n 0 m c X V v d D s s J n F 1 b 3 Q 7 U 2 V j d G l v b j E v V G F i b G U g U G V y b W l z c 2 l v b n M v S W 5 k Z X h D b 2 w u e 1 R h Y m x l I E 1 l d G F k Y X R h I F B l c m 1 p c 3 N p b 2 4 s N H 0 m c X V v d D s s J n F 1 b 3 Q 7 U 2 V j d G l v b j E v V G F i b G U g U G V y b W l z c 2 l v b n M v S W 5 k Z X h D b 2 w u e 1 R h Y m x l I E Z p b H R l c i B F e H B y Z X N z a W 9 u L D B 9 J n F 1 b 3 Q 7 L C Z x d W 9 0 O 1 N l Y 3 R p b 2 4 x L 1 R h Y m x l I F B l c m 1 p c 3 N p b 2 5 z L 0 l u Z G V 4 Q 2 9 s L n t N b 2 R p Z m l l Z F R p b W U s M X 0 m c X V v d D t d L C Z x d W 9 0 O 1 J l b G F 0 a W 9 u c 2 h p c E l u Z m 8 m c X V v d D s 6 W 1 1 9 I i A v P j x F b n R y e S B U e X B l P S J G a W x s Q 2 9 s d W 1 u T m F t Z X M i I F Z h b H V l P S J z W y Z x d W 9 0 O 1 R h Y m x l I F B l c m 1 p c 3 N p b 2 4 g S W 5 k Z X g g S U Q m c X V v d D s s J n F 1 b 3 Q 7 U m 9 s Z S Z x d W 9 0 O y w m c X V v d D t U Y W J s Z S B O Y W 1 l J n F 1 b 3 Q 7 L C Z x d W 9 0 O 1 R h Y m x l I E 1 l d G F k Y X R h I F B l c m 1 p c 3 N p b 2 4 m c X V v d D s s J n F 1 b 3 Q 7 V G F i b G U g R m l s d G V y I E V 4 c H J l c 3 N p b 2 4 m c X V v d D s s J n F 1 b 3 Q 7 T W 9 k a W Z p Z W R U a W 1 l J n F 1 b 3 Q 7 X S I g L z 4 8 R W 5 0 c n k g V H l w Z T 0 i R m l s b F R h c m d l d C I g V m F s d W U 9 I n N U Y W J s Z V 9 Q Z X J t a X N z a W 9 u c y I g L z 4 8 R W 5 0 c n k g V H l w Z T 0 i R m l s b E V y c m 9 y Q 2 9 1 b n Q i I F Z h b H V l P S J s M C I g L z 4 8 R W 5 0 c n k g V H l w Z T 0 i R m l s b E x h c 3 R V c G R h d G V k I i B W Y W x 1 Z T 0 i Z D I w M T g t M D Y t M j Z U M j A 6 M j A 6 N D Y u N z c y N z c 0 M V o i I C 8 + P E V u d H J 5 I F R 5 c G U 9 I k Z p b G x D b 2 x 1 b W 5 U e X B l c y I g V m F s d W U 9 I n N C U V l H Q m d Z S C I g L z 4 8 L 1 N 0 Y W J s Z U V u d H J p Z X M + P C 9 J d G V t P j x J d G V t P j x J d G V t T G 9 j Y X R p b 2 4 + P E l 0 Z W 1 U e X B l P k Z v c m 1 1 b G E 8 L 0 l 0 Z W 1 U e X B l P j x J d G V t U G F 0 a D 5 T Z W N 0 a W 9 u M S 9 I a W V y Y X J j a G l l c z w v S X R l b V B h d G g + P C 9 J d G V t T G 9 j Y X R p b 2 4 + P F N 0 Y W J s Z U V u d H J p Z X M + P E V u d H J 5 I F R 5 c G U 9 I k l z U H J p d m F 0 Z S I g V m F s d W U 9 I m w w I i A v P j x F b n R y e S B U e X B l P S J O Y W 1 l V X B k Y X R l Z E F m d G V y R m l s b C I g V m F s d W U 9 I m w w I i A v P j x F b n R y e S B U e X B l P S J G a W x s R W 5 h Y m x l Z C I g V m F s d W U 9 I m w x I i A v P j x F b n R y e S B U e X B l P S J G a W x s T 2 J q Z W N 0 V H l w Z S I g V m F s d W U 9 I n N U Y W J s Z S I g L z 4 8 R W 5 0 c n k g V H l w Z T 0 i R m l s b F R v R G F 0 Y U 1 v Z G V s R W 5 h Y m x l Z C I g V m F s d W U 9 I m w w I i A v P j x F b n R y e S B U e X B l P S J C d W Z m Z X J O Z X h 0 U m V m c m V z a C I g V m F s d W U 9 I m w w I i A v P j x F b n R y e S B U e X B l P S J S Z X N 1 b H R U e X B l I i B W Y W x 1 Z T 0 i c 1 R h Y m x l I i A v P j x F b n R y e S B U e X B l P S J B Z G R l Z F R v R G F 0 Y U 1 v Z G V s I i B W Y W x 1 Z T 0 i b D A i I C 8 + P E V u d H J 5 I F R 5 c G U 9 I k Z p b G x l Z E N v b X B s Z X R l U m V z d W x 0 V G 9 X b 3 J r c 2 h l Z X Q i I F Z h b H V l P S J s M S I g L z 4 8 R W 5 0 c n k g V H l w Z T 0 i U m V j b 3 Z l c n l U Y X J n Z X R S b 3 c i I F Z h b H V l P S J s M j E i I C 8 + P E V u d H J 5 I F R 5 c G U 9 I l J l Y 2 9 2 Z X J 5 V G F y Z 2 V 0 Q 2 9 s d W 1 u I i B W Y W x 1 Z T 0 i b D Q i I C 8 + P E V u d H J 5 I F R 5 c G U 9 I l J l Y 2 9 2 Z X J 5 V G F y Z 2 V 0 U 2 h l Z X Q i I F Z h b H V l P S J z S G l l c m F y Y 2 h p Z X M i I C 8 + P E V u d H J 5 I F R 5 c G U 9 I k Z p b G x U Y X J n Z X R O Y W 1 l Q 3 V z d G 9 t a X p l Z C I g V m F s d W U 9 I m w x I i A v P j x F b n R y e S B U e X B l P S J M b 2 F k Z W R U b 0 F u Y W x 5 c 2 l z U 2 V y d m l j Z X M i I F Z h b H V l P S J s M C I g L z 4 8 R W 5 0 c n k g V H l w Z T 0 i U X V l c n l J R C I g V m F s d W U 9 I n N k M T U 4 Z D V k Y i 0 1 N m U w L T R l Y j k t Y m E y O C 1 i Y j l i O D U w Y z E 5 Y T k i I C 8 + P E V u d H J 5 I F R 5 c G U 9 I l J l b G F 0 a W 9 u c 2 h p c E l u Z m 9 D b 2 5 0 Y W l u Z X I i I F Z h b H V l P S J z e y Z x d W 9 0 O 2 N v b H V t b k N v d W 5 0 J n F 1 b 3 Q 7 O j Y s J n F 1 b 3 Q 7 a 2 V 5 Q 2 9 s d W 1 u T m F t Z X M m c X V v d D s 6 W 1 0 s J n F 1 b 3 Q 7 c X V l c n l S Z W x h d G l v b n N o a X B z J n F 1 b 3 Q 7 O l t d L C Z x d W 9 0 O 2 N v b H V t b k l k Z W 5 0 a X R p Z X M m c X V v d D s 6 W y Z x d W 9 0 O 1 N l Y 3 R p b 2 4 x L 0 h p Z X J h c m N o a W V z R E 1 W L 0 l u Z G V 4 Q 2 9 s L n t I a W V y Y X J j a H k g S W 5 k Z X g g S U Q s M T R 9 J n F 1 b 3 Q 7 L C Z x d W 9 0 O 1 N l Y 3 R p b 2 4 x L 0 h p Z X J h c m N o a W V z R E 1 W L 0 l u Z G V 4 Q 2 9 s L n t U Y W J s Z S B O Y W 1 l L D E y f S Z x d W 9 0 O y w m c X V v d D t T Z W N 0 a W 9 u M S 9 I a W V y Y X J j a G l l c 0 R N V i 9 J b m R l e E N v b C 5 7 S G l l c m F y Y 2 h 5 I E 5 h b W U s M n 0 m c X V v d D s s J n F 1 b 3 Q 7 U 2 V j d G l v b j E v S G l l c m F y Y 2 h p Z X N E T V Y v S W 5 k Z X h D b 2 w u e 0 h p Z G U g Q m x h b m s g T W V t Y m V y c y w x M 3 0 m c X V v d D s s J n F 1 b 3 Q 7 U 2 V j d G l v b j E v S G l l c m F y Y 2 h p Z X N E T V Y v S W 5 k Z X h D b 2 w u e 0 1 v Z G l m a W V k V G l t Z S w 3 f S Z x d W 9 0 O y w m c X V v d D t T Z W N 0 a W 9 u M S 9 I a W V y Y X J j a G l l c 0 R N V i 9 J b m R l e E N v b C 5 7 U 3 R y d W N 0 d X J l T W 9 k a W Z p Z W R U a W 1 l L D h 9 J n F 1 b 3 Q 7 X S w m c X V v d D t D b 2 x 1 b W 5 D b 3 V u d C Z x d W 9 0 O z o 2 L C Z x d W 9 0 O 0 t l e U N v b H V t b k 5 h b W V z J n F 1 b 3 Q 7 O l t d L C Z x d W 9 0 O 0 N v b H V t b k l k Z W 5 0 a X R p Z X M m c X V v d D s 6 W y Z x d W 9 0 O 1 N l Y 3 R p b 2 4 x L 0 h p Z X J h c m N o a W V z R E 1 W L 0 l u Z G V 4 Q 2 9 s L n t I a W V y Y X J j a H k g S W 5 k Z X g g S U Q s M T R 9 J n F 1 b 3 Q 7 L C Z x d W 9 0 O 1 N l Y 3 R p b 2 4 x L 0 h p Z X J h c m N o a W V z R E 1 W L 0 l u Z G V 4 Q 2 9 s L n t U Y W J s Z S B O Y W 1 l L D E y f S Z x d W 9 0 O y w m c X V v d D t T Z W N 0 a W 9 u M S 9 I a W V y Y X J j a G l l c 0 R N V i 9 J b m R l e E N v b C 5 7 S G l l c m F y Y 2 h 5 I E 5 h b W U s M n 0 m c X V v d D s s J n F 1 b 3 Q 7 U 2 V j d G l v b j E v S G l l c m F y Y 2 h p Z X N E T V Y v S W 5 k Z X h D b 2 w u e 0 h p Z G U g Q m x h b m s g T W V t Y m V y c y w x M 3 0 m c X V v d D s s J n F 1 b 3 Q 7 U 2 V j d G l v b j E v S G l l c m F y Y 2 h p Z X N E T V Y v S W 5 k Z X h D b 2 w u e 0 1 v Z G l m a W V k V G l t Z S w 3 f S Z x d W 9 0 O y w m c X V v d D t T Z W N 0 a W 9 u M S 9 I a W V y Y X J j a G l l c 0 R N V i 9 J b m R l e E N v b C 5 7 U 3 R y d W N 0 d X J l T W 9 k a W Z p Z W R U a W 1 l L D h 9 J n F 1 b 3 Q 7 X S w m c X V v d D t S Z W x h d G l v b n N o a X B J b m Z v J n F 1 b 3 Q 7 O l t d f S I g L z 4 8 R W 5 0 c n k g V H l w Z T 0 i U X V l c n l H c m 9 1 c E l E I i B W Y W x 1 Z T 0 i c 2 U x N z I z M T M y L T Y 4 M m U t N D h l Y i 1 h O G U 3 L T A 5 N T l j M 2 V j Y j Q 3 M C I g L z 4 8 R W 5 0 c n k g V H l w Z T 0 i R m l s b E N v b H V t b k 5 h b W V z I i B W Y W x 1 Z T 0 i c 1 s m c X V v d D t I a W V y Y X J j a H k g S W 5 k Z X g g S U Q m c X V v d D s s J n F 1 b 3 Q 7 V G F i b G U g T m F t Z S Z x d W 9 0 O y w m c X V v d D t I a W V y Y X J j a H k g T m F t Z S Z x d W 9 0 O y w m c X V v d D t I a W R l I E J s Y W 5 r I E 1 l b W J l c n M m c X V v d D s s J n F 1 b 3 Q 7 T W 9 k a W Z p Z W R U a W 1 l J n F 1 b 3 Q 7 L C Z x d W 9 0 O 1 N 0 c n V j d H V y Z U 1 v Z G l m a W V k V G l t Z S Z x d W 9 0 O 1 0 i I C 8 + P E V u d H J 5 I F R 5 c G U 9 I k Z p b G x F c n J v c k N v Z G U i I F Z h b H V l P S J z V W 5 r b m 9 3 b i I g L z 4 8 R W 5 0 c n k g V H l w Z T 0 i R m l s b F R h c m d l d C I g V m F s d W U 9 I n N I a W V y Y X J j a G l l c 1 R i b C I g L z 4 8 R W 5 0 c n k g V H l w Z T 0 i R m l s b E V y c m 9 y Q 2 9 1 b n Q i I F Z h b H V l P S J s M C I g L z 4 8 R W 5 0 c n k g V H l w Z T 0 i R m l s b E N v d W 5 0 I i B W Y W x 1 Z T 0 i b D g i I C 8 + P E V u d H J 5 I F R 5 c G U 9 I k Z p b G x T d G F 0 d X M i I F Z h b H V l P S J z Q 2 9 t c G x l d G U i I C 8 + P E V u d H J 5 I F R 5 c G U 9 I k Z p b G x M Y X N 0 V X B k Y X R l Z C I g V m F s d W U 9 I m Q y M D E 4 L T A 2 L T I 2 V D I w O j I w O j Q 4 L j U w N j M 2 M D Z a I i A v P j x F b n R y e S B U e X B l P S J G a W x s Q 2 9 s d W 1 u V H l w Z X M i I F Z h b H V l P S J z Q l F Z R 0 J n Y 0 g i I C 8 + P C 9 T d G F i b G V F b n R y a W V z P j w v S X R l b T 4 8 S X R l b T 4 8 S X R l b U x v Y 2 F 0 a W 9 u P j x J d G V t V H l w Z T 5 G b 3 J t d W x h P C 9 J d G V t V H l w Z T 4 8 S X R l b V B h d G g + U 2 V j d G l v b j E v R G F 0 Y S U y M F N v d X J j Z X M 8 L 0 l 0 Z W 1 Q Y X R o P j w v S X R l b U x v Y 2 F 0 a W 9 u P j x T d G F i b G V F b n R y a W V z P j x F b n R y e S B U e X B l P S J J c 1 B y a X Z h d G U i I F Z h b H V l P S J s M C I g L z 4 8 R W 5 0 c n k g V H l w Z T 0 i T m F t Z V V w Z G F 0 Z W R B Z n R l c k Z p b G w i I F Z h b H V l P S J s M C I g L z 4 8 R W 5 0 c n k g V H l w Z T 0 i R m l s b E V u Y W J s Z W Q i I F Z h b H V l P S J s M S I g L z 4 8 R W 5 0 c n k g V H l w Z T 0 i R m l s b E 9 i a m V j d F R 5 c G U i I F Z h b H V l P S J z V G F i b G U i I C 8 + P E V u d H J 5 I F R 5 c G U 9 I k Z p b G x U b 0 R h d G F N b 2 R l b E V u Y W J s Z W Q i I F Z h b H V l P S J s M C I g L z 4 8 R W 5 0 c n k g V H l w Z T 0 i Q n V m Z m V y T m V 4 d F J l Z n J l c 2 g i I F Z h b H V l P S J s M C I g L z 4 8 R W 5 0 c n k g V H l w Z T 0 i U m V z d W x 0 V H l w Z S I g V m F s d W U 9 I n N U Y W J s Z S I g L z 4 8 R W 5 0 c n k g V H l w Z T 0 i Q W R k Z W R U b 0 R h d G F N b 2 R l b C I g V m F s d W U 9 I m w w I i A v P j x F b n R y e S B U e X B l P S J G a W x s Z W R D b 2 1 w b G V 0 Z V J l c 3 V s d F R v V 2 9 y a 3 N o Z W V 0 I i B W Y W x 1 Z T 0 i b D E i I C 8 + P E V u d H J 5 I F R 5 c G U 9 I l J l Y 2 9 2 Z X J 5 V G F y Z 2 V 0 U m 9 3 I i B W Y W x 1 Z T 0 i b D I 0 I i A v P j x F b n R y e S B U e X B l P S J S Z W N v d m V y e V R h c m d l d E N v b H V t b i I g V m F s d W U 9 I m w z I i A v P j x F b n R y e S B U e X B l P S J S Z W N v d m V y e V R h c m d l d F N o Z W V 0 I i B W Y W x 1 Z T 0 i c 0 R h d G E g U 2 9 1 c m N l c y I g L z 4 8 R W 5 0 c n k g V H l w Z T 0 i R m l s b F R h c m d l d E 5 h b W V D d X N 0 b 2 1 p e m V k I i B W Y W x 1 Z T 0 i b D E i I C 8 + P E V u d H J 5 I F R 5 c G U 9 I k x v Y W R l Z F R v Q W 5 h b H l z a X N T Z X J 2 a W N l c y I g V m F s d W U 9 I m w w I i A v P j x F b n R y e S B U e X B l P S J R d W V y e U l E I i B W Y W x 1 Z T 0 i c 2 U x Z G Y 1 N W R m L W N h M T k t N D k 0 Z C 1 h M D I 5 L W E w N G V h N G Z l Y z J j O S I g L z 4 8 R W 5 0 c n k g V H l w Z T 0 i U X V l c n l H c m 9 1 c E l E I i B W Y W x 1 Z T 0 i c 2 U x N z I z M T M y L T Y 4 M m U t N D h l Y i 1 h O G U 3 L T A 5 N T l j M 2 V j Y j Q 3 M C I g L z 4 8 R W 5 0 c n k g V H l w Z T 0 i R m l s b E V y c m 9 y Q 2 9 1 b n Q i I F Z h b H V l P S J s M C I g L z 4 8 R W 5 0 c n k g V H l w Z T 0 i R m l s b F N 0 Y X R 1 c y I g V m F s d W U 9 I n N D b 2 1 w b G V 0 Z S I g L z 4 8 R W 5 0 c n k g V H l w Z T 0 i R m l s b F R h c m d l d C I g V m F s d W U 9 I n N E Y X R h U 2 9 1 c m N l c 1 R i b C I g L z 4 8 R W 5 0 c n k g V H l w Z T 0 i R m l s b E N v b H V t b k 5 h b W V z I i B W Y W x 1 Z T 0 i c 1 s m c X V v d D t E Y X R h I F N v d X J j Z S B J b m R l e C B J R C Z x d W 9 0 O y w m c X V v d D t E Y X R h I F N v d X J j Z S B O Y W 1 l J n F 1 b 3 Q 7 L C Z x d W 9 0 O 0 R h d G E g U 2 9 1 c m N l I F R 5 c G U m c X V v d D s s J n F 1 b 3 Q 7 Q 2 9 u b m V j d G l v b i B T d H J p b m c m c X V v d D s s J n F 1 b 3 Q 7 S W 1 w Z X J z b 2 5 h d G l v b i B N b 2 R l J n F 1 b 3 Q 7 L C Z x d W 9 0 O 0 1 h e C B D b 2 5 u Z W N 0 a W 9 u c y Z x d W 9 0 O y w m c X V v d D t J c 2 9 s Y X R p b 2 4 m c X V v d D s s J n F 1 b 3 Q 7 V G l t Z W 9 1 d C Z x d W 9 0 O y w m c X V v d D t Q c m 9 2 a W R l c i Z x d W 9 0 O y w m c X V v d D t N b 2 R p Z m l l Z C B U a W 1 l J n F 1 b 3 Q 7 L C Z x d W 9 0 O 0 N v b m 5 l Y 3 R p b 2 4 g R G V 0 Y W l s c y Z x d W 9 0 O y w m c X V v d D t P c H R p b 2 5 z J n F 1 b 3 Q 7 L C Z x d W 9 0 O 0 R h d G E g U 2 9 1 c m N l I E N y Z W R l b n R p Y W w m c X V v d D s s J n F 1 b 3 Q 7 Q 2 9 u d G V 4 d C B F e H B y Z X N z a W 9 u J n F 1 b 3 Q 7 X S I g L z 4 8 R W 5 0 c n k g V H l w Z T 0 i R m l s b E N v d W 5 0 I i B W Y W x 1 Z T 0 i b D I i I C 8 + P E V u d H J 5 I F R 5 c G U 9 I k Z p b G x F c n J v c k N v Z G U i I F Z h b H V l P S J z V W 5 r b m 9 3 b i I g L z 4 8 R W 5 0 c n k g V H l w Z T 0 i U m V s Y X R p b 2 5 z a G l w S W 5 m b 0 N v b n R h a W 5 l c i I g V m F s d W U 9 I n N 7 J n F 1 b 3 Q 7 Y 2 9 s d W 1 u Q 2 9 1 b n Q m c X V v d D s 6 M T Q s J n F 1 b 3 Q 7 a 2 V 5 Q 2 9 s d W 1 u T m F t Z X M m c X V v d D s 6 W 1 0 s J n F 1 b 3 Q 7 c X V l c n l S Z W x h d G l v b n N o a X B z J n F 1 b 3 Q 7 O l t d L C Z x d W 9 0 O 2 N v b H V t b k l k Z W 5 0 a X R p Z X M m c X V v d D s 6 W y Z x d W 9 0 O 1 N l Y 3 R p b 2 4 x L 0 R h d G E g U 2 9 1 c m N l c y 9 B Z G R l Z C B J b m R l e C 5 7 R G F 0 Y S B T b 3 V y Y 2 U g S W 5 k Z X g g S U Q s M T N 9 J n F 1 b 3 Q 7 L C Z x d W 9 0 O 1 N l Y 3 R p b 2 4 x L 0 R h d G E g U 2 9 1 c m N l c y 9 B Z G R l Z C B J b m R l e C 5 7 R G F 0 Y S B T b 3 V y Y 2 U g T m F t Z S w w f S Z x d W 9 0 O y w m c X V v d D t T Z W N 0 a W 9 u M S 9 E Y X R h I F N v d X J j Z X M v Q W R k Z W Q g S W 5 k Z X g u e 0 R h d G E g U 2 9 1 c m N l I F R 5 c G U s M X 0 m c X V v d D s s J n F 1 b 3 Q 7 U 2 V j d G l v b j E v R G F 0 Y S B T b 3 V y Y 2 V z L 0 F k Z G V k I E l u Z G V 4 L n t D b 2 5 u Z W N 0 a W 9 u I F N 0 c m l u Z y w y f S Z x d W 9 0 O y w m c X V v d D t T Z W N 0 a W 9 u M S 9 E Y X R h I F N v d X J j Z X M v Q W R k Z W Q g S W 5 k Z X g u e 0 l t c G V y c 2 9 u Y X R p b 2 4 g T W 9 k Z S w z f S Z x d W 9 0 O y w m c X V v d D t T Z W N 0 a W 9 u M S 9 E Y X R h I F N v d X J j Z X M v Q W R k Z W Q g S W 5 k Z X g u e 0 1 h e C B D b 2 5 u Z W N 0 a W 9 u c y w 0 f S Z x d W 9 0 O y w m c X V v d D t T Z W N 0 a W 9 u M S 9 E Y X R h I F N v d X J j Z X M v Q W R k Z W Q g S W 5 k Z X g u e 0 l z b 2 x h d G l v b i w 1 f S Z x d W 9 0 O y w m c X V v d D t T Z W N 0 a W 9 u M S 9 E Y X R h I F N v d X J j Z X M v Q W R k Z W Q g S W 5 k Z X g u e 1 R p b W V v d X Q s N n 0 m c X V v d D s s J n F 1 b 3 Q 7 U 2 V j d G l v b j E v R G F 0 Y S B T b 3 V y Y 2 V z L 0 F k Z G V k I E l u Z G V 4 L n t Q c m 9 2 a W R l c i w 3 f S Z x d W 9 0 O y w m c X V v d D t T Z W N 0 a W 9 u M S 9 E Y X R h I F N v d X J j Z X M v Q W R k Z W Q g S W 5 k Z X g u e 0 1 v Z G l m a W V k I F R p b W U s O H 0 m c X V v d D s s J n F 1 b 3 Q 7 U 2 V j d G l v b j E v R G F 0 Y S B T b 3 V y Y 2 V z L 0 F k Z G V k I E l u Z G V 4 L n t D b 2 5 u Z W N 0 a W 9 u I E R l d G F p b H M s O X 0 m c X V v d D s s J n F 1 b 3 Q 7 U 2 V j d G l v b j E v R G F 0 Y S B T b 3 V y Y 2 V z L 0 F k Z G V k I E l u Z G V 4 L n t P c H R p b 2 5 z L D E w f S Z x d W 9 0 O y w m c X V v d D t T Z W N 0 a W 9 u M S 9 E Y X R h I F N v d X J j Z X M v Q W R k Z W Q g S W 5 k Z X g u e 0 R h d G E g U 2 9 1 c m N l I E N y Z W R l b n R p Y W w s M T F 9 J n F 1 b 3 Q 7 L C Z x d W 9 0 O 1 N l Y 3 R p b 2 4 x L 0 R h d G E g U 2 9 1 c m N l c y 9 B Z G R l Z C B J b m R l e C 5 7 Q 2 9 u d G V 4 d C B F e H B y Z X N z a W 9 u L D E y f S Z x d W 9 0 O 1 0 s J n F 1 b 3 Q 7 Q 2 9 s d W 1 u Q 2 9 1 b n Q m c X V v d D s 6 M T Q s J n F 1 b 3 Q 7 S 2 V 5 Q 2 9 s d W 1 u T m F t Z X M m c X V v d D s 6 W 1 0 s J n F 1 b 3 Q 7 Q 2 9 s d W 1 u S W R l b n R p d G l l c y Z x d W 9 0 O z p b J n F 1 b 3 Q 7 U 2 V j d G l v b j E v R G F 0 Y S B T b 3 V y Y 2 V z L 0 F k Z G V k I E l u Z G V 4 L n t E Y X R h I F N v d X J j Z S B J b m R l e C B J R C w x M 3 0 m c X V v d D s s J n F 1 b 3 Q 7 U 2 V j d G l v b j E v R G F 0 Y S B T b 3 V y Y 2 V z L 0 F k Z G V k I E l u Z G V 4 L n t E Y X R h I F N v d X J j Z S B O Y W 1 l L D B 9 J n F 1 b 3 Q 7 L C Z x d W 9 0 O 1 N l Y 3 R p b 2 4 x L 0 R h d G E g U 2 9 1 c m N l c y 9 B Z G R l Z C B J b m R l e C 5 7 R G F 0 Y S B T b 3 V y Y 2 U g V H l w Z S w x f S Z x d W 9 0 O y w m c X V v d D t T Z W N 0 a W 9 u M S 9 E Y X R h I F N v d X J j Z X M v Q W R k Z W Q g S W 5 k Z X g u e 0 N v b m 5 l Y 3 R p b 2 4 g U 3 R y a W 5 n L D J 9 J n F 1 b 3 Q 7 L C Z x d W 9 0 O 1 N l Y 3 R p b 2 4 x L 0 R h d G E g U 2 9 1 c m N l c y 9 B Z G R l Z C B J b m R l e C 5 7 S W 1 w Z X J z b 2 5 h d G l v b i B N b 2 R l L D N 9 J n F 1 b 3 Q 7 L C Z x d W 9 0 O 1 N l Y 3 R p b 2 4 x L 0 R h d G E g U 2 9 1 c m N l c y 9 B Z G R l Z C B J b m R l e C 5 7 T W F 4 I E N v b m 5 l Y 3 R p b 2 5 z L D R 9 J n F 1 b 3 Q 7 L C Z x d W 9 0 O 1 N l Y 3 R p b 2 4 x L 0 R h d G E g U 2 9 1 c m N l c y 9 B Z G R l Z C B J b m R l e C 5 7 S X N v b G F 0 a W 9 u L D V 9 J n F 1 b 3 Q 7 L C Z x d W 9 0 O 1 N l Y 3 R p b 2 4 x L 0 R h d G E g U 2 9 1 c m N l c y 9 B Z G R l Z C B J b m R l e C 5 7 V G l t Z W 9 1 d C w 2 f S Z x d W 9 0 O y w m c X V v d D t T Z W N 0 a W 9 u M S 9 E Y X R h I F N v d X J j Z X M v Q W R k Z W Q g S W 5 k Z X g u e 1 B y b 3 Z p Z G V y L D d 9 J n F 1 b 3 Q 7 L C Z x d W 9 0 O 1 N l Y 3 R p b 2 4 x L 0 R h d G E g U 2 9 1 c m N l c y 9 B Z G R l Z C B J b m R l e C 5 7 T W 9 k a W Z p Z W Q g V G l t Z S w 4 f S Z x d W 9 0 O y w m c X V v d D t T Z W N 0 a W 9 u M S 9 E Y X R h I F N v d X J j Z X M v Q W R k Z W Q g S W 5 k Z X g u e 0 N v b m 5 l Y 3 R p b 2 4 g R G V 0 Y W l s c y w 5 f S Z x d W 9 0 O y w m c X V v d D t T Z W N 0 a W 9 u M S 9 E Y X R h I F N v d X J j Z X M v Q W R k Z W Q g S W 5 k Z X g u e 0 9 w d G l v b n M s M T B 9 J n F 1 b 3 Q 7 L C Z x d W 9 0 O 1 N l Y 3 R p b 2 4 x L 0 R h d G E g U 2 9 1 c m N l c y 9 B Z G R l Z C B J b m R l e C 5 7 R G F 0 Y S B T b 3 V y Y 2 U g Q 3 J l Z G V u d G l h b C w x M X 0 m c X V v d D s s J n F 1 b 3 Q 7 U 2 V j d G l v b j E v R G F 0 Y S B T b 3 V y Y 2 V z L 0 F k Z G V k I E l u Z G V 4 L n t D b 2 5 0 Z X h 0 I E V 4 c H J l c 3 N p b 2 4 s M T J 9 J n F 1 b 3 Q 7 X S w m c X V v d D t S Z W x h d G l v b n N o a X B J b m Z v J n F 1 b 3 Q 7 O l t d f S I g L z 4 8 R W 5 0 c n k g V H l w Z T 0 i R m l s b E x h c 3 R V c G R h d G V k I i B W Y W x 1 Z T 0 i Z D I w M T g t M D Y t M j Z U M j A 6 M j A 6 N D Y u O T I w N z c 0 M l o i I C 8 + P E V u d H J 5 I F R 5 c G U 9 I k Z p b G x D b 2 x 1 b W 5 U e X B l c y I g V m F s d W U 9 I n N C U V l E Q m d N Q 0 F 3 S U d C d 1 l H Q m d Z P S I g L z 4 8 L 1 N 0 Y W J s Z U V u d H J p Z X M + P C 9 J d G V t P j x J d G V t P j x J d G V t T G 9 j Y X R p b 2 4 + P E l 0 Z W 1 U e X B l P k Z v c m 1 1 b G E 8 L 0 l 0 Z W 1 U e X B l P j x J d G V t U G F 0 a D 5 T Z W N 0 a W 9 u M S 9 E Y X R h J T I w U 2 9 1 c m N l c y 9 T b 3 V y Y 2 U 8 L 0 l 0 Z W 1 Q Y X R o P j w v S X R l b U x v Y 2 F 0 a W 9 u P j x T d G F i b G V F b n R y a W V z I C 8 + P C 9 J d G V t P j x J d G V t P j x J d G V t T G 9 j Y X R p b 2 4 + P E l 0 Z W 1 U e X B l P k Z v c m 1 1 b G E 8 L 0 l 0 Z W 1 U e X B l P j x J d G V t U G F 0 a D 5 T Z W N 0 a W 9 u M S 9 S b 2 x l J T I w T W V t Y m V y c 2 h p c H M 8 L 0 l 0 Z W 1 Q Y X R o P j w v S X R l b U x v Y 2 F 0 a W 9 u P j x T d G F i b G V F b n R y a W V z P j x F b n R y e S B U e X B l P S J J c 1 B y a X Z h d G U i I F Z h b H V l P S J s M C I g L z 4 8 R W 5 0 c n k g V H l w Z T 0 i T m F t Z V V w Z G F 0 Z W R B Z n R l c k Z p b G w i I F Z h b H V l P S J s M C I g L z 4 8 R W 5 0 c n k g V H l w Z T 0 i R m l s b E V u Y W J s Z W Q i I F Z h b H V l P S J s M S I g L z 4 8 R W 5 0 c n k g V H l w Z T 0 i R m l s b E 9 i a m V j d F R 5 c G U i I F Z h b H V l P S J z V G F i b G U i I C 8 + P E V u d H J 5 I F R 5 c G U 9 I k Z p b G x U b 0 R h d G F N b 2 R l b E V u Y W J s Z W Q i I F Z h b H V l P S J s M C I g L z 4 8 R W 5 0 c n k g V H l w Z T 0 i Q n V m Z m V y T m V 4 d F J l Z n J l c 2 g i I F Z h b H V l P S J s M C I g L z 4 8 R W 5 0 c n k g V H l w Z T 0 i U m V z d W x 0 V H l w Z S I g V m F s d W U 9 I n N U Y W J s Z S I g L z 4 8 R W 5 0 c n k g V H l w Z T 0 i Q W R k Z W R U b 0 R h d G F N b 2 R l b C I g V m F s d W U 9 I m w w I i A v P j x F b n R y e S B U e X B l P S J G a W x s Z W R D b 2 1 w b G V 0 Z V J l c 3 V s d F R v V 2 9 y a 3 N o Z W V 0 I i B W Y W x 1 Z T 0 i b D E i I C 8 + P E V u d H J 5 I F R 5 c G U 9 I l J l Y 2 9 2 Z X J 5 V G F y Z 2 V 0 U m 9 3 I i B W Y W x 1 Z T 0 i b D E w I i A v P j x F b n R y e S B U e X B l P S J S Z W N v d m V y e V R h c m d l d E N v b H V t b i I g V m F s d W U 9 I m w 0 I i A v P j x F b n R y e S B U e X B l P S J S Z W N v d m V y e V R h c m d l d F N o Z W V 0 I i B W Y W x 1 Z T 0 i c 1 J v b G U g T W V t Y m V y c y I g L z 4 8 R W 5 0 c n k g V H l w Z T 0 i R m l s b F R h c m d l d E 5 h b W V D d X N 0 b 2 1 p e m V k I i B W Y W x 1 Z T 0 i b D E i I C 8 + P E V u d H J 5 I F R 5 c G U 9 I k x v Y W R l Z F R v Q W 5 h b H l z a X N T Z X J 2 a W N l c y I g V m F s d W U 9 I m w w I i A v P j x F b n R y e S B U e X B l P S J R d W V y e U l E I i B W Y W x 1 Z T 0 i c z Q w Z D h l N 2 R i L T N j O G E t N D g w M S 0 4 Y j Z h L T U x N G M x Z m E x Y T l i M i I g L z 4 8 R W 5 0 c n k g V H l w Z T 0 i U X V l c n l H c m 9 1 c E l E I i B W Y W x 1 Z T 0 i c 2 U x N z I z M T M y L T Y 4 M m U t N D h l Y i 1 h O G U 3 L T A 5 N T l j M 2 V j Y j Q 3 M C I g L z 4 8 R W 5 0 c n k g V H l w Z T 0 i R m l s b E V y c m 9 y Q 2 9 k Z S I g V m F s d W U 9 I n N V b m t u b 3 d u I i A v P j x F b n R y e S B U e X B l P S J S Z W x h d G l v b n N o a X B J b m Z v Q 2 9 u d G F p b m V y I i B W Y W x 1 Z T 0 i c 3 s m c X V v d D t j b 2 x 1 b W 5 D b 3 V u d C Z x d W 9 0 O z o 2 L C Z x d W 9 0 O 2 t l e U N v b H V t b k 5 h b W V z J n F 1 b 3 Q 7 O l t d L C Z x d W 9 0 O 3 F 1 Z X J 5 U m V s Y X R p b 2 5 z a G l w c y Z x d W 9 0 O z p b X S w m c X V v d D t j b 2 x 1 b W 5 J Z G V u d G l 0 a W V z J n F 1 b 3 Q 7 O l s m c X V v d D t T Z W N 0 a W 9 u M S 9 S b 2 x l I E 1 l b W J l c n N o a X B z L 0 l u Z G V 4 Q 2 9 s L n t S b 2 x l I E 1 l b W J l c n N o a X A g S W 5 k Z X g g S U Q s N X 0 m c X V v d D s s J n F 1 b 3 Q 7 U 2 V j d G l v b j E v U m 9 s Z S B N Z W 1 i Z X J z a G l w c y 9 J b m R l e E N v b C 5 7 U m 9 s Z S w z f S Z x d W 9 0 O y w m c X V v d D t T Z W N 0 a W 9 u M S 9 S b 2 x l I E 1 l b W J l c n N o a X B z L 0 l u Z G V 4 Q 2 9 s L n t S b 2 x l I E 1 l b W J l c i w w f S Z x d W 9 0 O y w m c X V v d D t T Z W N 0 a W 9 u M S 9 S b 2 x l I E 1 l b W J l c n N o a X B z L 0 l u Z G V 4 Q 2 9 s L n t S b 2 x l I E R l c 2 N y a X B 0 a W 9 u L D R 9 J n F 1 b 3 Q 7 L C Z x d W 9 0 O 1 N l Y 3 R p b 2 4 x L 1 J v b G U g T W V t Y m V y c 2 h p c H M v S W 5 k Z X h D b 2 w u e 0 l k Z W 5 0 a X R 5 I F B y b 3 Z p Z G V y L D F 9 J n F 1 b 3 Q 7 L C Z x d W 9 0 O 1 N l Y 3 R p b 2 4 x L 1 J v b G U g T W V t Y m V y c 2 h p c H M v S W 5 k Z X h D b 2 w u e 0 1 v Z G l m a W V k V G l t Z S w y f S Z x d W 9 0 O 1 0 s J n F 1 b 3 Q 7 Q 2 9 s d W 1 u Q 2 9 1 b n Q m c X V v d D s 6 N i w m c X V v d D t L Z X l D b 2 x 1 b W 5 O Y W 1 l c y Z x d W 9 0 O z p b X S w m c X V v d D t D b 2 x 1 b W 5 J Z G V u d G l 0 a W V z J n F 1 b 3 Q 7 O l s m c X V v d D t T Z W N 0 a W 9 u M S 9 S b 2 x l I E 1 l b W J l c n N o a X B z L 0 l u Z G V 4 Q 2 9 s L n t S b 2 x l I E 1 l b W J l c n N o a X A g S W 5 k Z X g g S U Q s N X 0 m c X V v d D s s J n F 1 b 3 Q 7 U 2 V j d G l v b j E v U m 9 s Z S B N Z W 1 i Z X J z a G l w c y 9 J b m R l e E N v b C 5 7 U m 9 s Z S w z f S Z x d W 9 0 O y w m c X V v d D t T Z W N 0 a W 9 u M S 9 S b 2 x l I E 1 l b W J l c n N o a X B z L 0 l u Z G V 4 Q 2 9 s L n t S b 2 x l I E 1 l b W J l c i w w f S Z x d W 9 0 O y w m c X V v d D t T Z W N 0 a W 9 u M S 9 S b 2 x l I E 1 l b W J l c n N o a X B z L 0 l u Z G V 4 Q 2 9 s L n t S b 2 x l I E R l c 2 N y a X B 0 a W 9 u L D R 9 J n F 1 b 3 Q 7 L C Z x d W 9 0 O 1 N l Y 3 R p b 2 4 x L 1 J v b G U g T W V t Y m V y c 2 h p c H M v S W 5 k Z X h D b 2 w u e 0 l k Z W 5 0 a X R 5 I F B y b 3 Z p Z G V y L D F 9 J n F 1 b 3 Q 7 L C Z x d W 9 0 O 1 N l Y 3 R p b 2 4 x L 1 J v b G U g T W V t Y m V y c 2 h p c H M v S W 5 k Z X h D b 2 w u e 0 1 v Z G l m a W V k V G l t Z S w y f S Z x d W 9 0 O 1 0 s J n F 1 b 3 Q 7 U m V s Y X R p b 2 5 z a G l w S W 5 m b y Z x d W 9 0 O z p b X X 0 i I C 8 + P E V u d H J 5 I F R 5 c G U 9 I k Z p b G x U Y X J n Z X Q i I F Z h b H V l P S J z U m 9 s Z V 9 N Z W 1 i Z X J z a G l w c y I g L z 4 8 R W 5 0 c n k g V H l w Z T 0 i R m l s b E N v d W 5 0 I i B W Y W x 1 Z T 0 i b D g i I C 8 + P E V u d H J 5 I F R 5 c G U 9 I k Z p b G x D b 2 x 1 b W 5 O Y W 1 l c y I g V m F s d W U 9 I n N b J n F 1 b 3 Q 7 U m 9 s Z S B N Z W 1 i Z X J z a G l w I E l u Z G V 4 I E l E J n F 1 b 3 Q 7 L C Z x d W 9 0 O 1 J v b G U m c X V v d D s s J n F 1 b 3 Q 7 U m 9 s Z S B N Z W 1 i Z X I m c X V v d D s s J n F 1 b 3 Q 7 U m 9 s Z S B E Z X N j c m l w d G l v b i Z x d W 9 0 O y w m c X V v d D t J Z G V u d G l 0 e S B Q c m 9 2 a W R l c i Z x d W 9 0 O y w m c X V v d D t N b 2 R p Z m l l Z F R p b W U m c X V v d D t d I i A v P j x F b n R y e S B U e X B l P S J G a W x s R X J y b 3 J D b 3 V u d C I g V m F s d W U 9 I m w w I i A v P j x F b n R y e S B U e X B l P S J G a W x s U 3 R h d H V z I i B W Y W x 1 Z T 0 i c 0 N v b X B s Z X R l I i A v P j x F b n R y e S B U e X B l P S J G a W x s T G F z d F V w Z G F 0 Z W Q i I F Z h b H V l P S J k M j A x O C 0 w N i 0 y N l Q y M D o y M D o 0 N y 4 w M j g 3 N z U y W i I g L z 4 8 R W 5 0 c n k g V H l w Z T 0 i R m l s b E N v b H V t b l R 5 c G V z I i B W Y W x 1 Z T 0 i c 0 J R W U d C Z 1 l I I i A v P j w v U 3 R h Y m x l R W 5 0 c m l l c z 4 8 L 0 l 0 Z W 0 + P E l 0 Z W 0 + P E l 0 Z W 1 M b 2 N h d G l v b j 4 8 S X R l b V R 5 c G U + R m 9 y b X V s Y T w v S X R l b V R 5 c G U + P E l 0 Z W 1 Q Y X R o P l N l Y 3 R p b 2 4 x L 0 R l d G F p b C U y M F J v d y U y M E R l Z m l u a X R p b 2 5 z P C 9 J d G V t U G F 0 a D 4 8 L 0 l 0 Z W 1 M b 2 N h d G l v b j 4 8 U 3 R h Y m x l R W 5 0 c m l l c z 4 8 R W 5 0 c n k g V H l w Z T 0 i S X N Q c m l 2 Y X R l I i B W Y W x 1 Z T 0 i b D A i I C 8 + P E V u d H J 5 I F R 5 c G U 9 I k 5 h b W V V c G R h d G V k Q W Z 0 Z X J G a W x s I i B W Y W x 1 Z T 0 i b D A i I C 8 + P E V u d H J 5 I F R 5 c G U 9 I k Z p b G x F b m F i b G V k I i B W Y W x 1 Z T 0 i b D E i I C 8 + P E V u d H J 5 I F R 5 c G U 9 I k Z p b G x P Y m p l Y 3 R U e X B l I i B W Y W x 1 Z T 0 i c 1 R h Y m x l I i A v P j x F b n R y e S B U e X B l P S J G a W x s V G 9 E Y X R h T W 9 k Z W x F b m F i b G V k I i B W Y W x 1 Z T 0 i b D A i I C 8 + P E V u d H J 5 I F R 5 c G U 9 I k J 1 Z m Z l c k 5 l e H R S Z W Z y Z X N o I i B W Y W x 1 Z T 0 i b D A i I C 8 + P E V u d H J 5 I F R 5 c G U 9 I l J l c 3 V s d F R 5 c G U i I F Z h b H V l P S J z V G F i b G U i I C 8 + P E V u d H J 5 I F R 5 c G U 9 I k F k Z G V k V G 9 E Y X R h T W 9 k Z W w i I F Z h b H V l P S J s M C I g L z 4 8 R W 5 0 c n k g V H l w Z T 0 i R m l s b G V k Q 2 9 t c G x l d G V S Z X N 1 b H R U b 1 d v c m t z a G V l d C I g V m F s d W U 9 I m w x I i A v P j x F b n R y e S B U e X B l P S J S Z W N v d m V y e V R h c m d l d F J v d y I g V m F s d W U 9 I m w 2 I i A v P j x F b n R y e S B U e X B l P S J S Z W N v d m V y e V R h c m d l d E N v b H V t b i I g V m F s d W U 9 I m w y I i A v P j x F b n R y e S B U e X B l P S J S Z W N v d m V y e V R h c m d l d F N o Z W V 0 I i B W Y W x 1 Z T 0 i c 0 R l d G F p b C B S b 3 d z I i A v P j x F b n R y e S B U e X B l P S J G a W x s T G F z d F V w Z G F 0 Z W Q i I F Z h b H V l P S J k M j A x O C 0 w N i 0 y N l Q y M D o y M D o 0 O C 4 3 O T U z N T k y W i I g L z 4 8 R W 5 0 c n k g V H l w Z T 0 i R m l s b F R h c m d l d E 5 h b W V D d X N 0 b 2 1 p e m V k I i B W Y W x 1 Z T 0 i b D E i I C 8 + P E V u d H J 5 I F R 5 c G U 9 I k x v Y W R l Z F R v Q W 5 h b H l z a X N T Z X J 2 a W N l c y I g V m F s d W U 9 I m w w I i A v P j x F b n R y e S B U e X B l P S J R d W V y e U l E I i B W Y W x 1 Z T 0 i c z d i Y j Q y M W E 1 L W Y 5 N T Y t N D Y y Z C 0 5 N W V m L T J i Z W V k Z D c 1 M m N k O S I g L z 4 8 R W 5 0 c n k g V H l w Z T 0 i R m l s b E N v b H V t b k 5 h b W V z I i B W Y W x 1 Z T 0 i c 1 s m c X V v d D t E Z X R h a W w g U m 9 3 I E l u Z G V 4 I E l E J n F 1 b 3 Q 7 L C Z x d W 9 0 O 0 R l d G F p b C B S b 3 c g V H l w Z S Z x d W 9 0 O y w m c X V v d D t E Z X R h a W w g U m 9 3 I E R B W C B F e H B y Z X N z a W 9 u J n F 1 b 3 Q 7 L C Z x d W 9 0 O 0 1 l Y X N 1 c m U g T m F t Z S Z x d W 9 0 O y w m c X V v d D t N Z W F z d X J l I E R l c 2 N y a X B 0 a W 9 u J n F 1 b 3 Q 7 L C Z x d W 9 0 O 1 R h Y m x l I E 5 h b W U m c X V v d D t d I i A v P j x F b n R y e S B U e X B l P S J G a W x s U 3 R h d H V z I i B W Y W x 1 Z T 0 i c 0 N v b X B s Z X R l I i A v P j x F b n R y e S B U e X B l P S J R d W V y e U d y b 3 V w S U Q i I F Z h b H V l P S J z Z T E 3 M j M x M z I t N j g y Z S 0 0 O G V i L W E 4 Z T c t M D k 1 O W M z Z W N i N D c w I i A v P j x F b n R y e S B U e X B l P S J G a W x s R X J y b 3 J D b 3 V u d C I g V m F s d W U 9 I m w w I i A v P j x F b n R y e S B U e X B l P S J G a W x s V G F y Z 2 V 0 I i B W Y W x 1 Z T 0 i c 0 R l d G F p b F J v d 3 N U Y m w i I C 8 + P E V u d H J 5 I F R 5 c G U 9 I k Z p b G x D b 3 V u d C I g V m F s d W U 9 I m w 2 I i A v P j x F b n R y e S B U e X B l P S J S Z W x h d G l v b n N o a X B J b m Z v Q 2 9 u d G F p b m V y I i B W Y W x 1 Z T 0 i c 3 s m c X V v d D t j b 2 x 1 b W 5 D b 3 V u d C Z x d W 9 0 O z o 2 L C Z x d W 9 0 O 2 t l e U N v b H V t b k 5 h b W V z J n F 1 b 3 Q 7 O l t d L C Z x d W 9 0 O 3 F 1 Z X J 5 U m V s Y X R p b 2 5 z a G l w c y Z x d W 9 0 O z p b X S w m c X V v d D t j b 2 x 1 b W 5 J Z G V u d G l 0 a W V z J n F 1 b 3 Q 7 O l s m c X V v d D t T Z W N 0 a W 9 u M S 9 E Z X R h a W w g U m 9 3 I E R l Z m l u a X R p b 2 5 z L 0 R l d G F p b F J v d 0 l u Z G V 4 L n t E Z X R h a W w g U m 9 3 I E l u Z G V 4 I E l E L D V 9 J n F 1 b 3 Q 7 L C Z x d W 9 0 O 1 N l Y 3 R p b 2 4 x L 0 R l d G F p b C B S b 3 c g R G V m a W 5 p d G l v b n M v R G V 0 Y W l s U m 9 3 S W 5 k Z X g u e 0 R l d G F p b C B S b 3 c g V H l w Z S w x f S Z x d W 9 0 O y w m c X V v d D t T Z W N 0 a W 9 u M S 9 E Z X R h a W w g U m 9 3 I E R l Z m l u a X R p b 2 5 z L 0 R l d G F p b F J v d 0 l u Z G V 4 L n t E Z X R h a W w g U m 9 3 I E R B W C B F e H B y Z X N z a W 9 u L D B 9 J n F 1 b 3 Q 7 L C Z x d W 9 0 O 1 N l Y 3 R p b 2 4 x L 0 R l d G F p b C B S b 3 c g R G V m a W 5 p d G l v b n M v R G V 0 Y W l s U m 9 3 S W 5 k Z X g u e 0 1 l Y X N 1 c m U g T m F t Z S w y f S Z x d W 9 0 O y w m c X V v d D t T Z W N 0 a W 9 u M S 9 E Z X R h a W w g U m 9 3 I E R l Z m l u a X R p b 2 5 z L 0 R l d G F p b F J v d 0 l u Z G V 4 L n t N Z W F z d X J l I E R l c 2 N y a X B 0 a W 9 u L D N 9 J n F 1 b 3 Q 7 L C Z x d W 9 0 O 1 N l Y 3 R p b 2 4 x L 0 R l d G F p b C B S b 3 c g R G V m a W 5 p d G l v b n M v R G V 0 Y W l s U m 9 3 S W 5 k Z X g u e 1 R h Y m x l I E 5 h b W U s N H 0 m c X V v d D t d L C Z x d W 9 0 O 0 N v b H V t b k N v d W 5 0 J n F 1 b 3 Q 7 O j Y s J n F 1 b 3 Q 7 S 2 V 5 Q 2 9 s d W 1 u T m F t Z X M m c X V v d D s 6 W 1 0 s J n F 1 b 3 Q 7 Q 2 9 s d W 1 u S W R l b n R p d G l l c y Z x d W 9 0 O z p b J n F 1 b 3 Q 7 U 2 V j d G l v b j E v R G V 0 Y W l s I F J v d y B E Z W Z p b m l 0 a W 9 u c y 9 E Z X R h a W x S b 3 d J b m R l e C 5 7 R G V 0 Y W l s I F J v d y B J b m R l e C B J R C w 1 f S Z x d W 9 0 O y w m c X V v d D t T Z W N 0 a W 9 u M S 9 E Z X R h a W w g U m 9 3 I E R l Z m l u a X R p b 2 5 z L 0 R l d G F p b F J v d 0 l u Z G V 4 L n t E Z X R h a W w g U m 9 3 I F R 5 c G U s M X 0 m c X V v d D s s J n F 1 b 3 Q 7 U 2 V j d G l v b j E v R G V 0 Y W l s I F J v d y B E Z W Z p b m l 0 a W 9 u c y 9 E Z X R h a W x S b 3 d J b m R l e C 5 7 R G V 0 Y W l s I F J v d y B E Q V g g R X h w c m V z c 2 l v b i w w f S Z x d W 9 0 O y w m c X V v d D t T Z W N 0 a W 9 u M S 9 E Z X R h a W w g U m 9 3 I E R l Z m l u a X R p b 2 5 z L 0 R l d G F p b F J v d 0 l u Z G V 4 L n t N Z W F z d X J l I E 5 h b W U s M n 0 m c X V v d D s s J n F 1 b 3 Q 7 U 2 V j d G l v b j E v R G V 0 Y W l s I F J v d y B E Z W Z p b m l 0 a W 9 u c y 9 E Z X R h a W x S b 3 d J b m R l e C 5 7 T W V h c 3 V y Z S B E Z X N j c m l w d G l v b i w z f S Z x d W 9 0 O y w m c X V v d D t T Z W N 0 a W 9 u M S 9 E Z X R h a W w g U m 9 3 I E R l Z m l u a X R p b 2 5 z L 0 R l d G F p b F J v d 0 l u Z G V 4 L n t U Y W J s Z S B O Y W 1 l L D R 9 J n F 1 b 3 Q 7 X S w m c X V v d D t S Z W x h d G l v b n N o a X B J b m Z v J n F 1 b 3 Q 7 O l t d f S I g L z 4 8 R W 5 0 c n k g V H l w Z T 0 i R m l s b E V y c m 9 y Q 2 9 k Z S I g V m F s d W U 9 I n N V b m t u b 3 d u I i A v P j x F b n R y e S B U e X B l P S J G a W x s Q 2 9 s d W 1 u V H l w Z X M i I F Z h b H V l P S J z Q l F Z R 0 J n W U c i I C 8 + P C 9 T d G F i b G V F b n R y a W V z P j w v S X R l b T 4 8 S X R l b T 4 8 S X R l b U x v Y 2 F 0 a W 9 u P j x J d G V t V H l w Z T 5 G b 3 J t d W x h P C 9 J d G V t V H l w Z T 4 8 S X R l b V B h d G g + U 2 V j d G l v b j E v U m V s Y X R p b 2 5 z a G l w c y 9 T b 3 V y Y 2 U 8 L 0 l 0 Z W 1 Q Y X R o P j w v S X R l b U x v Y 2 F 0 a W 9 u P j x T d G F i b G V F b n R y a W V z I C 8 + P C 9 J d G V t P j x J d G V t P j x J d G V t T G 9 j Y X R p b 2 4 + P E l 0 Z W 1 U e X B l P k Z v c m 1 1 b G E 8 L 0 l 0 Z W 1 U e X B l P j x J d G V t U G F 0 a D 5 T Z W N 0 a W 9 u M S 9 S Z W x h d G l v b n N o a X B z L 1 R 5 c G V z P C 9 J d G V t U G F 0 a D 4 8 L 0 l 0 Z W 1 M b 2 N h d G l v b j 4 8 U 3 R h Y m x l R W 5 0 c m l l c y A v P j w v S X R l b T 4 8 S X R l b T 4 8 S X R l b U x v Y 2 F 0 a W 9 u P j x J d G V t V H l w Z T 5 G b 3 J t d W x h P C 9 J d G V t V H l w Z T 4 8 S X R l b V B h d G g + U 2 V j d G l v b j E v U m V s Y X R p b 2 5 z a G l w c y 9 G c m 9 t V G F i b G V K b 2 l u P C 9 J d G V t U G F 0 a D 4 8 L 0 l 0 Z W 1 M b 2 N h d G l v b j 4 8 U 3 R h Y m x l R W 5 0 c m l l c y A v P j w v S X R l b T 4 8 S X R l b T 4 8 S X R l b U x v Y 2 F 0 a W 9 u P j x J d G V t V H l w Z T 5 G b 3 J t d W x h P C 9 J d G V t V H l w Z T 4 8 S X R l b V B h d G g + U 2 V j d G l v b j E v U m V s Y X R p b 2 5 z a G l w c y 9 G c m 9 t V G F i b G U 8 L 0 l 0 Z W 1 Q Y X R o P j w v S X R l b U x v Y 2 F 0 a W 9 u P j x T d G F i b G V F b n R y a W V z I C 8 + P C 9 J d G V t P j x J d G V t P j x J d G V t T G 9 j Y X R p b 2 4 + P E l 0 Z W 1 U e X B l P k Z v c m 1 1 b G E 8 L 0 l 0 Z W 1 U e X B l P j x J d G V t U G F 0 a D 5 T Z W N 0 a W 9 u M S 9 S Z W x h d G l v b n N o a X B z L 1 R v V G F i b G V K b 2 l u P C 9 J d G V t U G F 0 a D 4 8 L 0 l 0 Z W 1 M b 2 N h d G l v b j 4 8 U 3 R h Y m x l R W 5 0 c m l l c y A v P j w v S X R l b T 4 8 S X R l b T 4 8 S X R l b U x v Y 2 F 0 a W 9 u P j x J d G V t V H l w Z T 5 G b 3 J t d W x h P C 9 J d G V t V H l w Z T 4 8 S X R l b V B h d G g + U 2 V j d G l v b j E v U m V s Y X R p b 2 5 z a G l w c y 9 U b 1 R h Y m x l P C 9 J d G V t U G F 0 a D 4 8 L 0 l 0 Z W 1 M b 2 N h d G l v b j 4 8 U 3 R h Y m x l R W 5 0 c m l l c y A v P j w v S X R l b T 4 8 S X R l b T 4 8 S X R l b U x v Y 2 F 0 a W 9 u P j x J d G V t V H l w Z T 5 G b 3 J t d W x h P C 9 J d G V t V H l w Z T 4 8 S X R l b V B h d G g + U 2 V j d G l v b j E v U m V s Y X R p b 2 5 z a G l w c y 9 G c m 9 t Q 2 9 s d W 1 u S m 9 p b j w v S X R l b V B h d G g + P C 9 J d G V t T G 9 j Y X R p b 2 4 + P F N 0 Y W J s Z U V u d H J p Z X M g L z 4 8 L 0 l 0 Z W 0 + P E l 0 Z W 0 + P E l 0 Z W 1 M b 2 N h d G l v b j 4 8 S X R l b V R 5 c G U + R m 9 y b X V s Y T w v S X R l b V R 5 c G U + P E l 0 Z W 1 Q Y X R o P l N l Y 3 R p b 2 4 x L 1 J l b G F 0 a W 9 u c 2 h p c H M v R n J v b U N v b H V t b j w v S X R l b V B h d G g + P C 9 J d G V t T G 9 j Y X R p b 2 4 + P F N 0 Y W J s Z U V u d H J p Z X M g L z 4 8 L 0 l 0 Z W 0 + P E l 0 Z W 0 + P E l 0 Z W 1 M b 2 N h d G l v b j 4 8 S X R l b V R 5 c G U + R m 9 y b X V s Y T w v S X R l b V R 5 c G U + P E l 0 Z W 1 Q Y X R o P l N l Y 3 R p b 2 4 x L 1 J l b G F 0 a W 9 u c 2 h p c H M v V G 9 D b 2 x 1 b W 5 K b 2 l u P C 9 J d G V t U G F 0 a D 4 8 L 0 l 0 Z W 1 M b 2 N h d G l v b j 4 8 U 3 R h Y m x l R W 5 0 c m l l c y A v P j w v S X R l b T 4 8 S X R l b T 4 8 S X R l b U x v Y 2 F 0 a W 9 u P j x J d G V t V H l w Z T 5 G b 3 J t d W x h P C 9 J d G V t V H l w Z T 4 8 S X R l b V B h d G g + U 2 V j d G l v b j E v U m V s Y X R p b 2 5 z a G l w c y 9 U b 0 N v b H V t b j w v S X R l b V B h d G g + P C 9 J d G V t T G 9 j Y X R p b 2 4 + P F N 0 Y W J s Z U V u d H J p Z X M g L z 4 8 L 0 l 0 Z W 0 + P E l 0 Z W 0 + P E l 0 Z W 1 M b 2 N h d G l v b j 4 8 S X R l b V R 5 c G U + R m 9 y b X V s Y T w v S X R l b V R 5 c G U + P E l 0 Z W 1 Q Y X R o P l N l Y 3 R p b 2 4 x L 1 J l b G F 0 a W 9 u c 2 h p c H M v Q 3 J v c 3 N m a W x 0 Z X I 8 L 0 l 0 Z W 1 Q Y X R o P j w v S X R l b U x v Y 2 F 0 a W 9 u P j x T d G F i b G V F b n R y a W V z I C 8 + P C 9 J d G V t P j x J d G V t P j x J d G V t T G 9 j Y X R p b 2 4 + P E l 0 Z W 1 U e X B l P k Z v c m 1 1 b G E 8 L 0 l 0 Z W 1 U e X B l P j x J d G V t U G F 0 a D 5 T Z W N 0 a W 9 u M S 9 S Z W x h d G l v b n N o a X B z L 0 N v b H V t b k 9 y Z G V y P C 9 J d G V t U G F 0 a D 4 8 L 0 l 0 Z W 1 M b 2 N h d G l v b j 4 8 U 3 R h Y m x l R W 5 0 c m l l c y A v P j w v S X R l b T 4 8 S X R l b T 4 8 S X R l b U x v Y 2 F 0 a W 9 u P j x J d G V t V H l w Z T 5 G b 3 J t d W x h P C 9 J d G V t V H l w Z T 4 8 S X R l b V B h d G g + U 2 V j d G l v b j E v U G V y c 3 B l Y 3 R p d m U l M j B D b 2 x 1 b W 5 z P C 9 J d G V t U G F 0 a D 4 8 L 0 l 0 Z W 1 M b 2 N h d G l v b j 4 8 U 3 R h Y m x l R W 5 0 c m l l c z 4 8 R W 5 0 c n k g V H l w Z T 0 i S X N Q c m l 2 Y X R l I i B W Y W x 1 Z T 0 i b D A i I C 8 + P E V u d H J 5 I F R 5 c G U 9 I k 5 h b W V V c G R h d G V k Q W Z 0 Z X J G a W x s I i B W Y W x 1 Z T 0 i b D A i I C 8 + P E V u d H J 5 I F R 5 c G U 9 I k Z p b G x F b m F i b G V k I i B W Y W x 1 Z T 0 i b D E i I C 8 + P E V u d H J 5 I F R 5 c G U 9 I k Z p b G x P Y m p l Y 3 R U e X B l I i B W Y W x 1 Z T 0 i c 1 R h Y m x l I i A v P j x F b n R y e S B U e X B l P S J G a W x s V G 9 E Y X R h T W 9 k Z W x F b m F i b G V k I i B W Y W x 1 Z T 0 i b D A i I C 8 + P E V u d H J 5 I F R 5 c G U 9 I l J l c 3 V s d F R 5 c G U i I F Z h b H V l P S J z V G F i b G U i I C 8 + P E V u d H J 5 I F R 5 c G U 9 I k J 1 Z m Z l c k 5 l e H R S Z W Z y Z X N o I i B W Y W x 1 Z T 0 i b D A i I C 8 + P E V u d H J 5 I F R 5 c G U 9 I k Z p b G x F c n J v c k N v d W 5 0 I i B W Y W x 1 Z T 0 i b D A i I C 8 + P E V u d H J 5 I F R 5 c G U 9 I k F k Z G V k V G 9 E Y X R h T W 9 k Z W w i I F Z h b H V l P S J s M C I g L z 4 8 R W 5 0 c n k g V H l w Z T 0 i R m l s b G V k Q 2 9 t c G x l d G V S Z X N 1 b H R U b 1 d v c m t z a G V l d C I g V m F s d W U 9 I m w x I i A v P j x F b n R y e S B U e X B l P S J S Z W N v d m V y e V R h c m d l d F N o Z W V 0 I i B W Y W x 1 Z T 0 i c 0 R l d G F p b C B S b 3 d z I i A v P j x F b n R y e S B U e X B l P S J S Z W N v d m V y e V R h c m d l d E N v b H V t b i I g V m F s d W U 9 I m w y I i A v P j x F b n R y e S B U e X B l P S J S Z W N v d m V y e V R h c m d l d F J v d y I g V m F s d W U 9 I m w 4 I i A v P j x F b n R y e S B U e X B l P S J G a W x s V G F y Z 2 V 0 T m F t Z U N 1 c 3 R v b W l 6 Z W Q i I F Z h b H V l P S J s M S I g L z 4 8 R W 5 0 c n k g V H l w Z T 0 i T G 9 h Z G V k V G 9 B b m F s e X N p c 1 N l c n Z p Y 2 V z I i B W Y W x 1 Z T 0 i b D A i I C 8 + P E V u d H J 5 I F R 5 c G U 9 I l F 1 Z X J 5 S U Q i I F Z h b H V l P S J z N 2 J i N D I x Y T U t Z j k 1 N i 0 0 N j J k L T k 1 Z W Y t M m J l Z W R k N z U y Y 2 Q 5 I i A v P j x F b n R y e S B U e X B l P S J R d W V y e U d y b 3 V w S U Q i I F Z h b H V l P S J z Z T E 3 M j M x M z I t N j g y Z S 0 0 O G V i L W E 4 Z T c t M D k 1 O W M z Z W N i N D c w I i A v P j x F b n R y e S B U e X B l P S J G a W x s R X J y b 3 J D b 2 R l I i B W Y W x 1 Z T 0 i c 1 V u a 2 5 v d 2 4 i I C 8 + P E V u d H J 5 I F R 5 c G U 9 I k Z p b G x D b 2 x 1 b W 5 O Y W 1 l c y I g V m F s d W U 9 I n N b J n F 1 b 3 Q 7 U G V y c 3 B l Y 3 R p d m U g Q 2 9 s d W 1 u I E l u Z G V 4 I E l E J n F 1 b 3 Q 7 L C Z x d W 9 0 O 1 B l c n N w Z W N 0 a X Z l J n F 1 b 3 Q 7 L C Z x d W 9 0 O 0 N v b H V t b i B O Y W 1 l J n F 1 b 3 Q 7 L C Z x d W 9 0 O 1 R h Y m x l I E 5 h b W U m c X V v d D s s J n F 1 b 3 Q 7 T W 9 k a W Z p Z W R U a W 1 l J n F 1 b 3 Q 7 X S I g L z 4 8 R W 5 0 c n k g V H l w Z T 0 i U m V s Y X R p b 2 5 z a G l w S W 5 m b 0 N v b n R h a W 5 l c i I g V m F s d W U 9 I n N 7 J n F 1 b 3 Q 7 Y 2 9 s d W 1 u Q 2 9 1 b n Q m c X V v d D s 6 N S w m c X V v d D t r Z X l D b 2 x 1 b W 5 O Y W 1 l c y Z x d W 9 0 O z p b X S w m c X V v d D t x d W V y e V J l b G F 0 a W 9 u c 2 h p c H M m c X V v d D s 6 W 1 0 s J n F 1 b 3 Q 7 Y 2 9 s d W 1 u S W R l b n R p d G l l c y Z x d W 9 0 O z p b J n F 1 b 3 Q 7 U 2 V j d G l v b j E v U G V y c 3 B l Y 3 R p d m U g Q 2 9 s d W 1 u c y 9 J b m R l e E N v b C 5 7 U G V y c 3 B l Y 3 R p d m U g Q 2 9 s d W 1 u I E l u Z G V 4 I E l E L D R 9 J n F 1 b 3 Q 7 L C Z x d W 9 0 O 1 N l Y 3 R p b 2 4 x L 1 B l c n N w Z W N 0 a X Z l I E N v b H V t b n M v S W 5 k Z X h D b 2 w u e 1 B l c n N w Z W N 0 a X Z l L D N 9 J n F 1 b 3 Q 7 L C Z x d W 9 0 O 1 N l Y 3 R p b 2 4 x L 1 B l c n N w Z W N 0 a X Z l I E N v b H V t b n M v S W 5 k Z X h D b 2 w u e 0 N v b H V t b i B O Y W 1 l L D F 9 J n F 1 b 3 Q 7 L C Z x d W 9 0 O 1 N l Y 3 R p b 2 4 x L 1 B l c n N w Z W N 0 a X Z l I E N v b H V t b n M v S W 5 k Z X h D b 2 w u e 1 R h Y m x l I E 5 h b W U s M n 0 m c X V v d D s s J n F 1 b 3 Q 7 U 2 V j d G l v b j E v U G V y c 3 B l Y 3 R p d m U g Q 2 9 s d W 1 u c y 9 J b m R l e E N v b C 5 7 T W 9 k a W Z p Z W R U a W 1 l L D B 9 J n F 1 b 3 Q 7 X S w m c X V v d D t D b 2 x 1 b W 5 D b 3 V u d C Z x d W 9 0 O z o 1 L C Z x d W 9 0 O 0 t l e U N v b H V t b k 5 h b W V z J n F 1 b 3 Q 7 O l t d L C Z x d W 9 0 O 0 N v b H V t b k l k Z W 5 0 a X R p Z X M m c X V v d D s 6 W y Z x d W 9 0 O 1 N l Y 3 R p b 2 4 x L 1 B l c n N w Z W N 0 a X Z l I E N v b H V t b n M v S W 5 k Z X h D b 2 w u e 1 B l c n N w Z W N 0 a X Z l I E N v b H V t b i B J b m R l e C B J R C w 0 f S Z x d W 9 0 O y w m c X V v d D t T Z W N 0 a W 9 u M S 9 Q Z X J z c G V j d G l 2 Z S B D b 2 x 1 b W 5 z L 0 l u Z G V 4 Q 2 9 s L n t Q Z X J z c G V j d G l 2 Z S w z f S Z x d W 9 0 O y w m c X V v d D t T Z W N 0 a W 9 u M S 9 Q Z X J z c G V j d G l 2 Z S B D b 2 x 1 b W 5 z L 0 l u Z G V 4 Q 2 9 s L n t D b 2 x 1 b W 4 g T m F t Z S w x f S Z x d W 9 0 O y w m c X V v d D t T Z W N 0 a W 9 u M S 9 Q Z X J z c G V j d G l 2 Z S B D b 2 x 1 b W 5 z L 0 l u Z G V 4 Q 2 9 s L n t U Y W J s Z S B O Y W 1 l L D J 9 J n F 1 b 3 Q 7 L C Z x d W 9 0 O 1 N l Y 3 R p b 2 4 x L 1 B l c n N w Z W N 0 a X Z l I E N v b H V t b n M v S W 5 k Z X h D b 2 w u e 0 1 v Z G l m a W V k V G l t Z S w w f S Z x d W 9 0 O 1 0 s J n F 1 b 3 Q 7 U m V s Y X R p b 2 5 z a G l w S W 5 m b y Z x d W 9 0 O z p b X X 0 i I C 8 + P E V u d H J 5 I F R 5 c G U 9 I k Z p b G x D b 3 V u d C I g V m F s d W U 9 I m w z M j k i I C 8 + P E V u d H J 5 I F R 5 c G U 9 I k Z p b G x U Y X J n Z X Q i I F Z h b H V l P S J z U G V y c 3 B l Y 3 R p d m V f Q 2 9 s d W 1 u c y I g L z 4 8 R W 5 0 c n k g V H l w Z T 0 i R m l s b F N 0 Y X R 1 c y I g V m F s d W U 9 I n N D b 2 1 w b G V 0 Z S I g L z 4 8 R W 5 0 c n k g V H l w Z T 0 i R m l s b E x h c 3 R V c G R h d G V k I i B W Y W x 1 Z T 0 i Z D I w M T g t M D Y t M j Z U M j A 6 M j A 6 N D g u N j Q y M z U 4 N V o i I C 8 + P E V u d H J 5 I F R 5 c G U 9 I k Z p b G x D b 2 x 1 b W 5 U e X B l c y I g V m F s d W U 9 I n N C U V l H Q m d j P S I g L z 4 8 L 1 N 0 Y W J s Z U V u d H J p Z X M + P C 9 J d G V t P j x J d G V t P j x J d G V t T G 9 j Y X R p b 2 4 + P E l 0 Z W 1 U e X B l P k Z v c m 1 1 b G E 8 L 0 l 0 Z W 1 U e X B l P j x J d G V t U G F 0 a D 5 T Z W N 0 a W 9 u M S 9 Q Z X J z c G V j d G l 2 Z S U y M E N v b H V t b n M v U E N v b H V t b n M 8 L 0 l 0 Z W 1 Q Y X R o P j w v S X R l b U x v Y 2 F 0 a W 9 u P j x T d G F i b G V F b n R y a W V z I C 8 + P C 9 J d G V t P j x J d G V t P j x J d G V t T G 9 j Y X R p b 2 4 + P E l 0 Z W 1 U e X B l P k Z v c m 1 1 b G E 8 L 0 l 0 Z W 1 U e X B l P j x J d G V t U G F 0 a D 5 T Z W N 0 a W 9 u M S 9 Q Z X J z c G V j d G l 2 Z S U y M E N v b H V t b n M v U F R h Y m x l c z w v S X R l b V B h d G g + P C 9 J d G V t T G 9 j Y X R p b 2 4 + P F N 0 Y W J s Z U V u d H J p Z X M g L z 4 8 L 0 l 0 Z W 0 + P E l 0 Z W 0 + P E l 0 Z W 1 M b 2 N h d G l v b j 4 8 S X R l b V R 5 c G U + R m 9 y b X V s Y T w v S X R l b V R 5 c G U + P E l 0 Z W 1 Q Y X R o P l N l Y 3 R p b 2 4 x L 1 B l c n N w Z W N 0 a X Z l J T I w Q 2 9 s d W 1 u c y 9 Q P C 9 J d G V t U G F 0 a D 4 8 L 0 l 0 Z W 1 M b 2 N h d G l v b j 4 8 U 3 R h Y m x l R W 5 0 c m l l c y A v P j w v S X R l b T 4 8 S X R l b T 4 8 S X R l b U x v Y 2 F 0 a W 9 u P j x J d G V t V H l w Z T 5 G b 3 J t d W x h P C 9 J d G V t V H l w Z T 4 8 S X R l b V B h d G g + U 2 V j d G l v b j E v U G V y c 3 B l Y 3 R p d m U l M j B D b 2 x 1 b W 5 z L 1 R h Y m x l S m 9 p b j w v S X R l b V B h d G g + P C 9 J d G V t T G 9 j Y X R p b 2 4 + P F N 0 Y W J s Z U V u d H J p Z X M g L z 4 8 L 0 l 0 Z W 0 + P E l 0 Z W 0 + P E l 0 Z W 1 M b 2 N h d G l v b j 4 8 S X R l b V R 5 c G U + R m 9 y b X V s Y T w v S X R l b V R 5 c G U + P E l 0 Z W 1 Q Y X R o P l N l Y 3 R p b 2 4 x L 1 B l c n N w Z W N 0 a X Z l J T I w Q 2 9 s d W 1 u c y 9 U Y W J s Z U 5 h b W U 8 L 0 l 0 Z W 1 Q Y X R o P j w v S X R l b U x v Y 2 F 0 a W 9 u P j x T d G F i b G V F b n R y a W V z I C 8 + P C 9 J d G V t P j x J d G V t P j x J d G V t T G 9 j Y X R p b 2 4 + P E l 0 Z W 1 U e X B l P k Z v c m 1 1 b G E 8 L 0 l 0 Z W 1 U e X B l P j x J d G V t U G F 0 a D 5 T Z W N 0 a W 9 u M S 9 Q Z X J z c G V j d G l 2 Z S U y M E N v b H V t b n M v U G V y c 3 B l Y 3 R p d m V K b 2 l u P C 9 J d G V t U G F 0 a D 4 8 L 0 l 0 Z W 1 M b 2 N h d G l v b j 4 8 U 3 R h Y m x l R W 5 0 c m l l c y A v P j w v S X R l b T 4 8 S X R l b T 4 8 S X R l b U x v Y 2 F 0 a W 9 u P j x J d G V t V H l w Z T 5 G b 3 J t d W x h P C 9 J d G V t V H l w Z T 4 8 S X R l b V B h d G g + U 2 V j d G l v b j E v U G V y c 3 B l Y 3 R p d m U l M j B D b 2 x 1 b W 5 z L 1 B l c n N w Z W N 0 a X Z l Q 2 9 s d W 1 u c z w v S X R l b V B h d G g + P C 9 J d G V t T G 9 j Y X R p b 2 4 + P F N 0 Y W J s Z U V u d H J p Z X M g L z 4 8 L 0 l 0 Z W 0 + P E l 0 Z W 0 + P E l 0 Z W 1 M b 2 N h d G l v b j 4 8 S X R l b V R 5 c G U + R m 9 y b X V s Y T w v S X R l b V R 5 c G U + P E l 0 Z W 1 Q Y X R o P l N l Y 3 R p b 2 4 x L 1 B l c n N w Z W N 0 a X Z l J T I w Q 2 9 s d W 1 u c y 9 Q Q 2 9 s S m 9 p b j w v S X R l b V B h d G g + P C 9 J d G V t T G 9 j Y X R p b 2 4 + P F N 0 Y W J s Z U V u d H J p Z X M g L z 4 8 L 0 l 0 Z W 0 + P E l 0 Z W 0 + P E l 0 Z W 1 M b 2 N h d G l v b j 4 8 S X R l b V R 5 c G U + R m 9 y b X V s Y T w v S X R l b V R 5 c G U + P E l 0 Z W 1 Q Y X R o P l N l Y 3 R p b 2 4 x L 1 B l c n N w Z W N 0 a X Z l J T I w Q 2 9 s d W 1 u c y 9 Q Q 2 9 s P C 9 J d G V t U G F 0 a D 4 8 L 0 l 0 Z W 1 M b 2 N h d G l v b j 4 8 U 3 R h Y m x l R W 5 0 c m l l c y A v P j w v S X R l b T 4 8 S X R l b T 4 8 S X R l b U x v Y 2 F 0 a W 9 u P j x J d G V t V H l w Z T 5 G b 3 J t d W x h P C 9 J d G V t V H l w Z T 4 8 S X R l b V B h d G g + U 2 V j d G l v b j E v U G V y c 3 B l Y 3 R p d m U l M j B D b 2 x 1 b W 5 z L 1 B D b 2 x U Y W J s Z U p v a W 4 8 L 0 l 0 Z W 1 Q Y X R o P j w v S X R l b U x v Y 2 F 0 a W 9 u P j x T d G F i b G V F b n R y a W V z I C 8 + P C 9 J d G V t P j x J d G V t P j x J d G V t T G 9 j Y X R p b 2 4 + P E l 0 Z W 1 U e X B l P k Z v c m 1 1 b G E 8 L 0 l 0 Z W 1 U e X B l P j x J d G V t U G F 0 a D 5 T Z W N 0 a W 9 u M S 9 Q Z X J z c G V j d G l 2 Z S U y M E 1 l Y X N 1 c m V z P C 9 J d G V t U G F 0 a D 4 8 L 0 l 0 Z W 1 M b 2 N h d G l v b j 4 8 U 3 R h Y m x l R W 5 0 c m l l c z 4 8 R W 5 0 c n k g V H l w Z T 0 i S X N Q c m l 2 Y X R l I i B W Y W x 1 Z T 0 i b D A i I C 8 + P E V u d H J 5 I F R 5 c G U 9 I k 5 h b W V V c G R h d G V k Q W Z 0 Z X J G a W x s I i B W Y W x 1 Z T 0 i b D A i I C 8 + P E V u d H J 5 I F R 5 c G U 9 I k Z p b G x F b m F i b G V k I i B W Y W x 1 Z T 0 i b D E i I C 8 + P E V u d H J 5 I F R 5 c G U 9 I k Z p b G x P Y m p l Y 3 R U e X B l I i B W Y W x 1 Z T 0 i c 1 R h Y m x l I i A v P j x F b n R y e S B U e X B l P S J G a W x s V G 9 E Y X R h T W 9 k Z W x F b m F i b G V k I i B W Y W x 1 Z T 0 i b D A i I C 8 + P E V u d H J 5 I F R 5 c G U 9 I l J l c 3 V s d F R 5 c G U i I F Z h b H V l P S J z V G F i b G U i I C 8 + P E V u d H J 5 I F R 5 c G U 9 I k J 1 Z m Z l c k 5 l e H R S Z W Z y Z X N o I i B W Y W x 1 Z T 0 i b D A i I C 8 + P E V u d H J 5 I F R 5 c G U 9 I k Z p b G x U Y X J n Z X Q i I F Z h b H V l P S J z U G V y c 3 B l Y 3 R p d m V f T W V h c 3 V y Z X M i I C 8 + P E V u d H J 5 I F R 5 c G U 9 I k Z p b G x D b 2 x 1 b W 5 O Y W 1 l c y I g V m F s d W U 9 I n N b J n F 1 b 3 Q 7 U G V y c 3 B l Y 3 R p d m U g T W V h c 3 V y Z S B J b m R l e C B J R C Z x d W 9 0 O y w m c X V v d D t Q Z X J z c G V j d G l 2 Z S Z x d W 9 0 O y w m c X V v d D t N Z W F z d X J l I E 5 h b W U m c X V v d D s s J n F 1 b 3 Q 7 V G F i b G U g T m F t Z S Z x d W 9 0 O y w m c X V v d D t N b 2 R p Z m l l Z F R p b W U m c X V v d D t d I i A v P j x F b n R y e S B U e X B l P S J B Z G R l Z F R v R G F 0 Y U 1 v Z G V s I i B W Y W x 1 Z T 0 i b D A i I C 8 + P E V u d H J 5 I F R 5 c G U 9 I k Z p b G x l Z E N v b X B s Z X R l U m V z d W x 0 V G 9 X b 3 J r c 2 h l Z X Q i I F Z h b H V l P S J s M S I g L z 4 8 R W 5 0 c n k g V H l w Z T 0 i U m V j b 3 Z l c n l U Y X J n Z X R T a G V l d C I g V m F s d W U 9 I n N E Z X R h a W w g U m 9 3 c y I g L z 4 8 R W 5 0 c n k g V H l w Z T 0 i U m V j b 3 Z l c n l U Y X J n Z X R D b 2 x 1 b W 4 i I F Z h b H V l P S J s M i I g L z 4 8 R W 5 0 c n k g V H l w Z T 0 i U m V j b 3 Z l c n l U Y X J n Z X R S b 3 c i I F Z h b H V l P S J s O C I g L z 4 8 R W 5 0 c n k g V H l w Z T 0 i R m l s b F R h c m d l d E 5 h b W V D d X N 0 b 2 1 p e m V k I i B W Y W x 1 Z T 0 i b D E i I C 8 + P E V u d H J 5 I F R 5 c G U 9 I k x v Y W R l Z F R v Q W 5 h b H l z a X N T Z X J 2 a W N l c y I g V m F s d W U 9 I m w w I i A v P j x F b n R y e S B U e X B l P S J R d W V y e U l E I i B W Y W x 1 Z T 0 i c z d i Y j Q y M W E 1 L W Y 5 N T Y t N D Y y Z C 0 5 N W V m L T J i Z W V k Z D c 1 M m N k O S I g L z 4 8 R W 5 0 c n k g V H l w Z T 0 i U X V l c n l H c m 9 1 c E l E I i B W Y W x 1 Z T 0 i c 2 U x N z I z M T M y L T Y 4 M m U t N D h l Y i 1 h O G U 3 L T A 5 N T l j M 2 V j Y j Q 3 M C I g L z 4 8 R W 5 0 c n k g V H l w Z T 0 i U m V s Y X R p b 2 5 z a G l w S W 5 m b 0 N v b n R h a W 5 l c i I g V m F s d W U 9 I n N 7 J n F 1 b 3 Q 7 Y 2 9 s d W 1 u Q 2 9 1 b n Q m c X V v d D s 6 N S w m c X V v d D t r Z X l D b 2 x 1 b W 5 O Y W 1 l c y Z x d W 9 0 O z p b X S w m c X V v d D t x d W V y e V J l b G F 0 a W 9 u c 2 h p c H M m c X V v d D s 6 W 1 0 s J n F 1 b 3 Q 7 Y 2 9 s d W 1 u S W R l b n R p d G l l c y Z x d W 9 0 O z p b J n F 1 b 3 Q 7 U 2 V j d G l v b j E v U G V y c 3 B l Y 3 R p d m U g T W V h c 3 V y Z X M v S W 5 k Z X h D b 2 w u e 1 B l c n N w Z W N 0 a X Z l I E 1 l Y X N 1 c m U g S W 5 k Z X g g S U Q s O H 0 m c X V v d D s s J n F 1 b 3 Q 7 U 2 V j d G l v b j E v U G V y c 3 B l Y 3 R p d m U g T W V h c 3 V y Z X M v S W 5 k Z X h D b 2 w u e 1 B l c n N w Z W N 0 a X Z l L D Z 9 J n F 1 b 3 Q 7 L C Z x d W 9 0 O 1 N l Y 3 R p b 2 4 x L 1 B l c n N w Z W N 0 a X Z l I E 1 l Y X N 1 c m V z L 0 l u Z G V 4 Q 2 9 s L n t N Z W F z d X J l I E 5 h b W U s N H 0 m c X V v d D s s J n F 1 b 3 Q 7 U 2 V j d G l v b j E v U G V y c 3 B l Y 3 R p d m U g T W V h c 3 V y Z X M v S W 5 k Z X h D b 2 w u e 1 R h Y m x l I E 5 h b W U s N X 0 m c X V v d D s s J n F 1 b 3 Q 7 U 2 V j d G l v b j E v U G V y c 3 B l Y 3 R p d m U g T W V h c 3 V y Z X M v S W 5 k Z X h D b 2 w u e 0 1 v Z G l m a W V k V G l t Z S w z f S Z x d W 9 0 O 1 0 s J n F 1 b 3 Q 7 Q 2 9 s d W 1 u Q 2 9 1 b n Q m c X V v d D s 6 N S w m c X V v d D t L Z X l D b 2 x 1 b W 5 O Y W 1 l c y Z x d W 9 0 O z p b X S w m c X V v d D t D b 2 x 1 b W 5 J Z G V u d G l 0 a W V z J n F 1 b 3 Q 7 O l s m c X V v d D t T Z W N 0 a W 9 u M S 9 Q Z X J z c G V j d G l 2 Z S B N Z W F z d X J l c y 9 J b m R l e E N v b C 5 7 U G V y c 3 B l Y 3 R p d m U g T W V h c 3 V y Z S B J b m R l e C B J R C w 4 f S Z x d W 9 0 O y w m c X V v d D t T Z W N 0 a W 9 u M S 9 Q Z X J z c G V j d G l 2 Z S B N Z W F z d X J l c y 9 J b m R l e E N v b C 5 7 U G V y c 3 B l Y 3 R p d m U s N n 0 m c X V v d D s s J n F 1 b 3 Q 7 U 2 V j d G l v b j E v U G V y c 3 B l Y 3 R p d m U g T W V h c 3 V y Z X M v S W 5 k Z X h D b 2 w u e 0 1 l Y X N 1 c m U g T m F t Z S w 0 f S Z x d W 9 0 O y w m c X V v d D t T Z W N 0 a W 9 u M S 9 Q Z X J z c G V j d G l 2 Z S B N Z W F z d X J l c y 9 J b m R l e E N v b C 5 7 V G F i b G U g T m F t Z S w 1 f S Z x d W 9 0 O y w m c X V v d D t T Z W N 0 a W 9 u M S 9 Q Z X J z c G V j d G l 2 Z S B N Z W F z d X J l c y 9 J b m R l e E N v b C 5 7 T W 9 k a W Z p Z W R U a W 1 l L D N 9 J n F 1 b 3 Q 7 X S w m c X V v d D t S Z W x h d G l v b n N o a X B J b m Z v J n F 1 b 3 Q 7 O l t d f S I g L z 4 8 R W 5 0 c n k g V H l w Z T 0 i R m l s b E N v d W 5 0 I i B W Y W x 1 Z T 0 i b D c 3 I i A v P j x F b n R y e S B U e X B l P S J G a W x s U 3 R h d H V z I i B W Y W x 1 Z T 0 i c 0 N v b X B s Z X R l I i A v P j x F b n R y e S B U e X B l P S J G a W x s R X J y b 3 J D b 3 V u d C I g V m F s d W U 9 I m w w I i A v P j x F b n R y e S B U e X B l P S J G a W x s R X J y b 3 J D b 2 R l I i B W Y W x 1 Z T 0 i c 1 V u a 2 5 v d 2 4 i I C 8 + P E V u d H J 5 I F R 5 c G U 9 I k Z p b G x M Y X N 0 V X B k Y X R l Z C I g V m F s d W U 9 I m Q y M D E 4 L T A 2 L T I 2 V D I w O j I w O j Q 2 L j Y 5 N z c 3 N D l a I i A v P j x F b n R y e S B U e X B l P S J G a W x s Q 2 9 s d W 1 u V H l w Z X M i I F Z h b H V l P S J z Q l F Z R 0 J n Y z 0 i I C 8 + P C 9 T d G F i b G V F b n R y a W V z P j w v S X R l b T 4 8 S X R l b T 4 8 S X R l b U x v Y 2 F 0 a W 9 u P j x J d G V t V H l w Z T 5 G b 3 J t d W x h P C 9 J d G V t V H l w Z T 4 8 S X R l b V B h d G g + U 2 V j d G l v b j E v U m 9 s Z S U y M E 1 l b W J l c n N o a X B z L 1 N v d X J j Z T w v S X R l b V B h d G g + P C 9 J d G V t T G 9 j Y X R p b 2 4 + P F N 0 Y W J s Z U V u d H J p Z X M g L z 4 8 L 0 l 0 Z W 0 + P E l 0 Z W 0 + P E l 0 Z W 1 M b 2 N h d G l v b j 4 8 S X R l b V R 5 c G U + R m 9 y b X V s Y T w v S X R l b V R 5 c G U + P E l 0 Z W 1 Q Y X R o P l N l Y 3 R p b 2 4 x L 1 J v b G U l M j B N Z W 1 i Z X J z a G l w c y 9 S Z W 5 h b W V D b 2 x 1 b W 5 z P C 9 J d G V t U G F 0 a D 4 8 L 0 l 0 Z W 1 M b 2 N h d G l v b j 4 8 U 3 R h Y m x l R W 5 0 c m l l c y A v P j w v S X R l b T 4 8 S X R l b T 4 8 S X R l b U x v Y 2 F 0 a W 9 u P j x J d G V t V H l w Z T 5 G b 3 J t d W x h P C 9 J d G V t V H l w Z T 4 8 S X R l b V B h d G g + U 2 V j d G l v b j E v U m 9 s Z S U y M E 1 l b W J l c n N o a X B z L 0 p v a W 5 U b 1 J v b G V z P C 9 J d G V t U G F 0 a D 4 8 L 0 l 0 Z W 1 M b 2 N h d G l v b j 4 8 U 3 R h Y m x l R W 5 0 c m l l c y A v P j w v S X R l b T 4 8 S X R l b T 4 8 S X R l b U x v Y 2 F 0 a W 9 u P j x J d G V t V H l w Z T 5 G b 3 J t d W x h P C 9 J d G V t V H l w Z T 4 8 S X R l b V B h d G g + U 2 V j d G l v b j E v U m 9 s Z S U y M E 1 l b W J l c n N o a X B z L 1 J v b G V z Q 2 9 s d W 1 u c z w v S X R l b V B h d G g + P C 9 J d G V t T G 9 j Y X R p b 2 4 + P F N 0 Y W J s Z U V u d H J p Z X M g L z 4 8 L 0 l 0 Z W 0 + P E l 0 Z W 0 + P E l 0 Z W 1 M b 2 N h d G l v b j 4 8 S X R l b V R 5 c G U + R m 9 y b X V s Y T w v S X R l b V R 5 c G U + P E l 0 Z W 1 Q Y X R o P l N l Y 3 R p b 2 4 x L 1 R h Y m x l c y 9 S Z W 1 v d m V D b 2 x 1 b W 5 z P C 9 J d G V t U G F 0 a D 4 8 L 0 l 0 Z W 1 M b 2 N h d G l v b j 4 8 U 3 R h Y m x l R W 5 0 c m l l c y A v P j w v S X R l b T 4 8 S X R l b T 4 8 S X R l b U x v Y 2 F 0 a W 9 u P j x J d G V t V H l w Z T 5 G b 3 J t d W x h P C 9 J d G V t V H l w Z T 4 8 S X R l b V B h d G g + U 2 V j d G l v b j E v V G F i b G V z R E 1 W P C 9 J d G V t U G F 0 a D 4 8 L 0 l 0 Z W 1 M b 2 N h d G l v b j 4 8 U 3 R h Y m x l R W 5 0 c m l l c z 4 8 R W 5 0 c n k g V H l w Z T 0 i S X N Q c m l 2 Y X R l I i B W Y W x 1 Z T 0 i b D A i I C 8 + P E V u d H J 5 I F R 5 c G U 9 I k 5 h b W V V c G R h d G V k Q W Z 0 Z X J G a W x s I i B W Y W x 1 Z T 0 i b D E i I C 8 + P E V u d H J 5 I F R 5 c G U 9 I k Z p b G x F b m F i b G V k I i B W Y W x 1 Z T 0 i b D A i I C 8 + P E V u d H J 5 I F R 5 c G U 9 I k Z p b G x P Y m p l Y 3 R U e X B l I i B W Y W x 1 Z T 0 i c 0 N v b m 5 l Y 3 R p b 2 5 P b m x 5 I i A v P j x F b n R y e S B U e X B l P S J G a W x s V G 9 E Y X R h T W 9 k Z W x F b m F i b G V k I i B W Y W x 1 Z T 0 i b D A i I C 8 + P E V u d H J 5 I F R 5 c G U 9 I k J 1 Z m Z l c k 5 l e H R S Z W Z y Z X N o I i B W Y W x 1 Z T 0 i b D A i I C 8 + P E V u d H J 5 I F R 5 c G U 9 I l J l c 3 V s d F R 5 c G U i I F Z h b H V l P S J z V G F i b G U i I C 8 + P E V u d H J 5 I F R 5 c G U 9 I l J l b G F 0 a W 9 u c 2 h p c E l u Z m 9 D b 2 5 0 Y W l u Z X I i I F Z h b H V l P S J z e y Z x d W 9 0 O 2 N v b H V t b k N v d W 5 0 J n F 1 b 3 Q 7 O j U s J n F 1 b 3 Q 7 a 2 V 5 Q 2 9 s d W 1 u T m F t Z X M m c X V v d D s 6 W 1 0 s J n F 1 b 3 Q 7 c X V l c n l S Z W x h d G l v b n N o a X B z J n F 1 b 3 Q 7 O l t d L C Z x d W 9 0 O 2 N v b H V t b k l k Z W 5 0 a X R p Z X M m c X V v d D s 6 W y Z x d W 9 0 O 1 N l Y 3 R p b 2 4 x L 1 R h Y m x l c y 9 T b 3 V y Y 2 U u e 0 5 h b W U s M n 0 m c X V v d D s s J n F 1 b 3 Q 7 U 2 V j d G l v b j E v V G F i b G V z L 1 N v d X J j Z S 5 7 R G V z Y 3 J p c H R p b 2 4 s N H 0 m c X V v d D s s J n F 1 b 3 Q 7 U 2 V j d G l v b j E v V G F i b G V z L 1 N v d X J j Z S 5 7 S X N I a W R k Z W 4 s N X 0 m c X V v d D s s J n F 1 b 3 Q 7 U 2 V j d G l v b j E v V G F i b G V z L 1 N v d X J j Z S 5 7 T W 9 k a W Z p Z W R U a W 1 l L D d 9 J n F 1 b 3 Q 7 L C Z x d W 9 0 O 1 N l Y 3 R p b 2 4 x L 1 R h Y m x l c y 9 T b 3 V y Y 2 U u e 1 N 0 c n V j d H V y Z U 1 v Z G l m a W V k V G l t Z S w 4 f S Z x d W 9 0 O 1 0 s J n F 1 b 3 Q 7 Q 2 9 s d W 1 u Q 2 9 1 b n Q m c X V v d D s 6 N S w m c X V v d D t L Z X l D b 2 x 1 b W 5 O Y W 1 l c y Z x d W 9 0 O z p b X S w m c X V v d D t D b 2 x 1 b W 5 J Z G V u d G l 0 a W V z J n F 1 b 3 Q 7 O l s m c X V v d D t T Z W N 0 a W 9 u M S 9 U Y W J s Z X M v U 2 9 1 c m N l L n t O Y W 1 l L D J 9 J n F 1 b 3 Q 7 L C Z x d W 9 0 O 1 N l Y 3 R p b 2 4 x L 1 R h Y m x l c y 9 T b 3 V y Y 2 U u e 0 R l c 2 N y a X B 0 a W 9 u L D R 9 J n F 1 b 3 Q 7 L C Z x d W 9 0 O 1 N l Y 3 R p b 2 4 x L 1 R h Y m x l c y 9 T b 3 V y Y 2 U u e 0 l z S G l k Z G V u L D V 9 J n F 1 b 3 Q 7 L C Z x d W 9 0 O 1 N l Y 3 R p b 2 4 x L 1 R h Y m x l c y 9 T b 3 V y Y 2 U u e 0 1 v Z G l m a W V k V G l t Z S w 3 f S Z x d W 9 0 O y w m c X V v d D t T Z W N 0 a W 9 u M S 9 U Y W J s Z X M v U 2 9 1 c m N l L n t T d H J 1 Y 3 R 1 c m V N b 2 R p Z m l l Z F R p b W U s O H 0 m c X V v d D t d L C Z x d W 9 0 O 1 J l b G F 0 a W 9 u c 2 h p c E l u Z m 8 m c X V v d D s 6 W 1 1 9 I i A v P j x F b n R y e S B U e X B l P S J G a W x s U 3 R h d H V z I i B W Y W x 1 Z T 0 i c 0 N v b X B s Z X R l I i A v P j x F b n R y e S B U e X B l P S J B Z G R l Z F R v R G F 0 Y U 1 v Z G V s I i B W Y W x 1 Z T 0 i b D A i I C 8 + P E V u d H J 5 I F R 5 c G U 9 I k Z p b G x l Z E N v b X B s Z X R l U m V z d W x 0 V G 9 X b 3 J r c 2 h l Z X Q i I F Z h b H V l P S J s M C I g L z 4 8 R W 5 0 c n k g V H l w Z T 0 i U m V j b 3 Z l c n l U Y X J n Z X R T a G V l d C I g V m F s d W U 9 I n N U Y W J s Z X M i I C 8 + P E V u d H J 5 I F R 5 c G U 9 I l J l Y 2 9 2 Z X J 5 V G F y Z 2 V 0 Q 2 9 s d W 1 u I i B W Y W x 1 Z T 0 i b D M i I C 8 + P E V u d H J 5 I F R 5 c G U 9 I l J l Y 2 9 2 Z X J 5 V G F y Z 2 V 0 U m 9 3 I i B W Y W x 1 Z T 0 i b D I z I i A v P j x F b n R y e S B U e X B l P S J G a W x s T G F z d F V w Z G F 0 Z W Q i I F Z h b H V l P S J k M j A x O C 0 w N i 0 y M 1 Q y M j o y M D o x N S 4 0 M T M 4 N T M 3 W i I g L z 4 8 R W 5 0 c n k g V H l w Z T 0 i R m l s b F R h c m d l d E 5 h b W V D d X N 0 b 2 1 p e m V k I i B W Y W x 1 Z T 0 i b D E i I C 8 + P E V u d H J 5 I F R 5 c G U 9 I l F 1 Z X J 5 S U Q i I F Z h b H V l P S J z Y W F k M z U 1 M 2 E t Y j Y 5 N C 0 0 M z h k L T l k M T E t M T Q 2 M T k 5 M m I y Z T c 0 I i A v P j x F b n R y e S B U e X B l P S J G a W x s R X J y b 3 J D b 2 R l I i B W Y W x 1 Z T 0 i c 1 V u a 2 5 v d 2 4 i I C 8 + P E V u d H J 5 I F R 5 c G U 9 I k x v Y W R l Z F R v Q W 5 h b H l z a X N T Z X J 2 a W N l c y I g V m F s d W U 9 I m w w I i A v P j x F b n R y e S B U e X B l P S J R d W V y e U d y b 3 V w S U Q i I F Z h b H V l P S J z N j B i N 2 U 4 M T c t N T U 4 M C 0 0 M T U w L T h i N j k t O G Z i O D I 0 M z d h M j l j I i A v P j w v U 3 R h Y m x l R W 5 0 c m l l c z 4 8 L 0 l 0 Z W 0 + P E l 0 Z W 0 + P E l 0 Z W 1 M b 2 N h d G l v b j 4 8 S X R l b V R 5 c G U + R m 9 y b X V s Y T w v S X R l b V R 5 c G U + P E l 0 Z W 1 Q Y X R o P l N l Y 3 R p b 2 4 x L 1 R h Y m x l c 0 R N V i 9 T b 3 V y Y 2 U 8 L 0 l 0 Z W 1 Q Y X R o P j w v S X R l b U x v Y 2 F 0 a W 9 u P j x T d G F i b G V F b n R y a W V z I C 8 + P C 9 J d G V t P j x J d G V t P j x J d G V t T G 9 j Y X R p b 2 4 + P E l 0 Z W 1 U e X B l P k Z v c m 1 1 b G E 8 L 0 l 0 Z W 1 U e X B l P j x J d G V t U G F 0 a D 5 T Z W N 0 a W 9 u M S 9 U Y W J s Z X N E T V Y v U m V u Y W 1 l Q 2 9 s d W 1 u c z w v S X R l b V B h d G g + P C 9 J d G V t T G 9 j Y X R p b 2 4 + P F N 0 Y W J s Z U V u d H J p Z X M g L z 4 8 L 0 l 0 Z W 0 + P E l 0 Z W 0 + P E l 0 Z W 1 M b 2 N h d G l v b j 4 8 S X R l b V R 5 c G U + R m 9 y b X V s Y T w v S X R l b V R 5 c G U + P E l 0 Z W 1 Q Y X R o P l N l Y 3 R p b 2 4 x L 1 R h Y m x l c 0 R N V i 9 D b 2 x 1 b W 5 U e X B l c z w v S X R l b V B h d G g + P C 9 J d G V t T G 9 j Y X R p b 2 4 + P F N 0 Y W J s Z U V u d H J p Z X M g L z 4 8 L 0 l 0 Z W 0 + P E l 0 Z W 0 + P E l 0 Z W 1 M b 2 N h d G l v b j 4 8 S X R l b V R 5 c G U + R m 9 y b X V s Y T w v S X R l b V R 5 c G U + P E l 0 Z W 1 Q Y X R o P l N l Y 3 R p b 2 4 x L 1 B l c n N w Z W N 0 a X Z l J T I w Q 2 9 s d W 1 u c y 9 Q V G F i b G U 8 L 0 l 0 Z W 1 Q Y X R o P j w v S X R l b U x v Y 2 F 0 a W 9 u P j x T d G F i b G V F b n R y a W V z I C 8 + P C 9 J d G V t P j x J d G V t P j x J d G V t T G 9 j Y X R p b 2 4 + P E l 0 Z W 1 U e X B l P k Z v c m 1 1 b G E 8 L 0 l 0 Z W 1 U e X B l P j x J d G V t U G F 0 a D 5 T Z W N 0 a W 9 u M S 9 N Z W F z d X J l c 0 R N V j w v S X R l b V B h d G g + P C 9 J d G V t T G 9 j Y X R p b 2 4 + P F N 0 Y W J s Z U V u d H J p Z X M + P E V u d H J 5 I F R 5 c G U 9 I k l z U H J p d m F 0 Z S I g V m F s d W U 9 I m w w I i A v P j x F b n R y e S B U e X B l P S J O Y W 1 l V X B k Y X R l Z E F m d G V y R m l s b C I g V m F s d W U 9 I m w w I i A v P j x F b n R y e S B U e X B l P S J G a W x s R W 5 h Y m x l Z C I g V m F s d W U 9 I m w w I i A v P j x F b n R y e S B U e X B l P S J G a W x s T 2 J q Z W N 0 V H l w Z S I g V m F s d W U 9 I n N D b 2 5 u Z W N 0 a W 9 u T 2 5 s e S I g L z 4 8 R W 5 0 c n k g V H l w Z T 0 i R m l s b F R v R G F 0 Y U 1 v Z G V s R W 5 h Y m x l Z C I g V m F s d W U 9 I m w w I i A v P j x F b n R y e S B U e X B l P S J S Z X N 1 b H R U e X B l I i B W Y W x 1 Z T 0 i c 1 R h Y m x l I i A v P j x F b n R y e S B U e X B l P S J C d W Z m Z X J O Z X h 0 U m V m c m V z a C I g V m F s d W U 9 I m w w I i A v P j x F b n R y e S B U e X B l P S J S Z W x h d G l v b n N o a X B J b m Z v Q 2 9 u d G F p b m V y I i B W Y W x 1 Z T 0 i c 3 s m c X V v d D t j b 2 x 1 b W 5 D b 3 V u d C Z x d W 9 0 O z o x O C w m c X V v d D t r Z X l D b 2 x 1 b W 5 O Y W 1 l c y Z x d W 9 0 O z p b X S w m c X V v d D t x d W V y e V J l b G F 0 a W 9 u c 2 h p c H M m c X V v d D s 6 W 3 s m c X V v d D t r Z X l D b 2 x 1 b W 5 D b 3 V u d C Z x d W 9 0 O z o x L C Z x d W 9 0 O 2 t l e U N v b H V t b i Z x d W 9 0 O z o x L C Z x d W 9 0 O 2 9 0 a G V y S 2 V 5 Q 2 9 s d W 1 u S W R l b n R p d H k m c X V v d D s 6 J n F 1 b 3 Q 7 U 2 V j d G l v b j E v V G F i b G V z R E 1 W L 0 N v b H V t b l R 5 c G V z L n t J R C w w f S Z x d W 9 0 O y w m c X V v d D t L Z X l D b 2 x 1 b W 5 D b 3 V u d C Z x d W 9 0 O z o x f V 0 s J n F 1 b 3 Q 7 Y 2 9 s d W 1 u S W R l b n R p d G l l c y Z x d W 9 0 O z p b J n F 1 b 3 Q 7 U 2 V j d G l v b j E v T W V h c 3 V y Z X N E T V Y v Q 2 9 s V H l w Z X M u e 0 l E L D B 9 J n F 1 b 3 Q 7 L C Z x d W 9 0 O 1 N l Y 3 R p b 2 4 x L 0 1 l Y X N 1 c m V z R E 1 W L 0 N v b F R 5 c G V z L n t U Y W J s Z U l E L D F 9 J n F 1 b 3 Q 7 L C Z x d W 9 0 O 1 N l Y 3 R p b 2 4 x L 0 1 l Y X N 1 c m V z R E 1 W L 1 N v d X J j Z S 5 7 T m F t Z S w y f S Z x d W 9 0 O y w m c X V v d D t T Z W N 0 a W 9 u M S 9 N Z W F z d X J l c 0 R N V i 9 T b 3 V y Y 2 U u e 0 R l c 2 N y a X B 0 a W 9 u L D N 9 J n F 1 b 3 Q 7 L C Z x d W 9 0 O 1 N l Y 3 R p b 2 4 x L 0 1 l Y X N 1 c m V z R E 1 W L 1 N v d X J j Z S 5 7 R G F 0 Y V R 5 c G U s N H 0 m c X V v d D s s J n F 1 b 3 Q 7 U 2 V j d G l v b j E v T W V h c 3 V y Z X N E T V Y v U 2 9 1 c m N l L n t F e H B y Z X N z a W 9 u L D V 9 J n F 1 b 3 Q 7 L C Z x d W 9 0 O 1 N l Y 3 R p b 2 4 x L 0 1 l Y X N 1 c m V z R E 1 W L 1 N v d X J j Z S 5 7 R m 9 y b W F 0 U 3 R y a W 5 n L D Z 9 J n F 1 b 3 Q 7 L C Z x d W 9 0 O 1 N l Y 3 R p b 2 4 x L 0 1 l Y X N 1 c m V z R E 1 W L 1 N v d X J j Z S 5 7 S X N I a W R k Z W 4 s N 3 0 m c X V v d D s s J n F 1 b 3 Q 7 U 2 V j d G l v b j E v T W V h c 3 V y Z X N E T V Y v U 2 9 1 c m N l L n t T d G F 0 Z S w 4 f S Z x d W 9 0 O y w m c X V v d D t T Z W N 0 a W 9 u M S 9 N Z W F z d X J l c 0 R N V i 9 T b 3 V y Y 2 U u e 0 1 v Z G l m a W V k V G l t Z S w 5 f S Z x d W 9 0 O y w m c X V v d D t T Z W N 0 a W 9 u M S 9 N Z W F z d X J l c 0 R N V i 9 T b 3 V y Y 2 U u e 1 N 0 c n V j d H V y Z U 1 v Z G l m a W V k V G l t Z S w x M H 0 m c X V v d D s s J n F 1 b 3 Q 7 U 2 V j d G l v b j E v T W V h c 3 V y Z X N E T V Y v U 2 9 1 c m N l L n t L U E l J R C w x M X 0 m c X V v d D s s J n F 1 b 3 Q 7 U 2 V j d G l v b j E v T W V h c 3 V y Z X N E T V Y v U 2 9 1 c m N l L n t J c 1 N p b X B s Z U 1 l Y X N 1 c m U s M T J 9 J n F 1 b 3 Q 7 L C Z x d W 9 0 O 1 N l Y 3 R p b 2 4 x L 0 1 l Y X N 1 c m V z R E 1 W L 1 N v d X J j Z S 5 7 R X J y b 3 J N Z X N z Y W d l L D E z f S Z x d W 9 0 O y w m c X V v d D t T Z W N 0 a W 9 u M S 9 N Z W F z d X J l c 0 R N V i 9 T b 3 V y Y 2 U u e 0 R p c 3 B s Y X l G b 2 x k Z X I s M T R 9 J n F 1 b 3 Q 7 L C Z x d W 9 0 O 1 N l Y 3 R p b 2 4 x L 0 1 l Y X N 1 c m V z R E 1 W L 1 N v d X J j Z S 5 7 R G V 0 Y W l s U m 9 3 c 0 R l Z m l u a X R p b 2 5 J R C w x N X 0 m c X V v d D s s J n F 1 b 3 Q 7 U 2 V j d G l v b j E v V G F i b G V z R E 1 W L 1 N v d X J j Z S 5 7 T m F t Z S w y f S Z x d W 9 0 O y w m c X V v d D t T Z W N 0 a W 9 u M S 9 U Y W J s Z X N E T V Y v U 2 9 1 c m N l L n t E Z X N j c m l w d G l v b i w 0 f S Z x d W 9 0 O 1 0 s J n F 1 b 3 Q 7 Q 2 9 s d W 1 u Q 2 9 1 b n Q m c X V v d D s 6 M T g s J n F 1 b 3 Q 7 S 2 V 5 Q 2 9 s d W 1 u T m F t Z X M m c X V v d D s 6 W 1 0 s J n F 1 b 3 Q 7 Q 2 9 s d W 1 u S W R l b n R p d G l l c y Z x d W 9 0 O z p b J n F 1 b 3 Q 7 U 2 V j d G l v b j E v T W V h c 3 V y Z X N E T V Y v Q 2 9 s V H l w Z X M u e 0 l E L D B 9 J n F 1 b 3 Q 7 L C Z x d W 9 0 O 1 N l Y 3 R p b 2 4 x L 0 1 l Y X N 1 c m V z R E 1 W L 0 N v b F R 5 c G V z L n t U Y W J s Z U l E L D F 9 J n F 1 b 3 Q 7 L C Z x d W 9 0 O 1 N l Y 3 R p b 2 4 x L 0 1 l Y X N 1 c m V z R E 1 W L 1 N v d X J j Z S 5 7 T m F t Z S w y f S Z x d W 9 0 O y w m c X V v d D t T Z W N 0 a W 9 u M S 9 N Z W F z d X J l c 0 R N V i 9 T b 3 V y Y 2 U u e 0 R l c 2 N y a X B 0 a W 9 u L D N 9 J n F 1 b 3 Q 7 L C Z x d W 9 0 O 1 N l Y 3 R p b 2 4 x L 0 1 l Y X N 1 c m V z R E 1 W L 1 N v d X J j Z S 5 7 R G F 0 Y V R 5 c G U s N H 0 m c X V v d D s s J n F 1 b 3 Q 7 U 2 V j d G l v b j E v T W V h c 3 V y Z X N E T V Y v U 2 9 1 c m N l L n t F e H B y Z X N z a W 9 u L D V 9 J n F 1 b 3 Q 7 L C Z x d W 9 0 O 1 N l Y 3 R p b 2 4 x L 0 1 l Y X N 1 c m V z R E 1 W L 1 N v d X J j Z S 5 7 R m 9 y b W F 0 U 3 R y a W 5 n L D Z 9 J n F 1 b 3 Q 7 L C Z x d W 9 0 O 1 N l Y 3 R p b 2 4 x L 0 1 l Y X N 1 c m V z R E 1 W L 1 N v d X J j Z S 5 7 S X N I a W R k Z W 4 s N 3 0 m c X V v d D s s J n F 1 b 3 Q 7 U 2 V j d G l v b j E v T W V h c 3 V y Z X N E T V Y v U 2 9 1 c m N l L n t T d G F 0 Z S w 4 f S Z x d W 9 0 O y w m c X V v d D t T Z W N 0 a W 9 u M S 9 N Z W F z d X J l c 0 R N V i 9 T b 3 V y Y 2 U u e 0 1 v Z G l m a W V k V G l t Z S w 5 f S Z x d W 9 0 O y w m c X V v d D t T Z W N 0 a W 9 u M S 9 N Z W F z d X J l c 0 R N V i 9 T b 3 V y Y 2 U u e 1 N 0 c n V j d H V y Z U 1 v Z G l m a W V k V G l t Z S w x M H 0 m c X V v d D s s J n F 1 b 3 Q 7 U 2 V j d G l v b j E v T W V h c 3 V y Z X N E T V Y v U 2 9 1 c m N l L n t L U E l J R C w x M X 0 m c X V v d D s s J n F 1 b 3 Q 7 U 2 V j d G l v b j E v T W V h c 3 V y Z X N E T V Y v U 2 9 1 c m N l L n t J c 1 N p b X B s Z U 1 l Y X N 1 c m U s M T J 9 J n F 1 b 3 Q 7 L C Z x d W 9 0 O 1 N l Y 3 R p b 2 4 x L 0 1 l Y X N 1 c m V z R E 1 W L 1 N v d X J j Z S 5 7 R X J y b 3 J N Z X N z Y W d l L D E z f S Z x d W 9 0 O y w m c X V v d D t T Z W N 0 a W 9 u M S 9 N Z W F z d X J l c 0 R N V i 9 T b 3 V y Y 2 U u e 0 R p c 3 B s Y X l G b 2 x k Z X I s M T R 9 J n F 1 b 3 Q 7 L C Z x d W 9 0 O 1 N l Y 3 R p b 2 4 x L 0 1 l Y X N 1 c m V z R E 1 W L 1 N v d X J j Z S 5 7 R G V 0 Y W l s U m 9 3 c 0 R l Z m l u a X R p b 2 5 J R C w x N X 0 m c X V v d D s s J n F 1 b 3 Q 7 U 2 V j d G l v b j E v V G F i b G V z R E 1 W L 1 N v d X J j Z S 5 7 T m F t Z S w y f S Z x d W 9 0 O y w m c X V v d D t T Z W N 0 a W 9 u M S 9 U Y W J s Z X N E T V Y v U 2 9 1 c m N l L n t E Z X N j c m l w d G l v b i w 0 f S Z x d W 9 0 O 1 0 s J n F 1 b 3 Q 7 U m V s Y X R p b 2 5 z a G l w S W 5 m b y Z x d W 9 0 O z p b e y Z x d W 9 0 O 2 t l e U N v b H V t b k N v d W 5 0 J n F 1 b 3 Q 7 O j E s J n F 1 b 3 Q 7 a 2 V 5 Q 2 9 s d W 1 u J n F 1 b 3 Q 7 O j E s J n F 1 b 3 Q 7 b 3 R o Z X J L Z X l D b 2 x 1 b W 5 J Z G V u d G l 0 e S Z x d W 9 0 O z o m c X V v d D t T Z W N 0 a W 9 u M S 9 U Y W J s Z X N E T V Y v Q 2 9 s d W 1 u V H l w Z X M u e 0 l E L D B 9 J n F 1 b 3 Q 7 L C Z x d W 9 0 O 0 t l e U N v b H V t b k N v d W 5 0 J n F 1 b 3 Q 7 O j F 9 X X 0 i I C 8 + P E V u d H J 5 I F R 5 c G U 9 I k F k Z G V k V G 9 E Y X R h T W 9 k Z W w i I F Z h b H V l P S J s M C I g L z 4 8 R W 5 0 c n k g V H l w Z T 0 i R m l s b G V k Q 2 9 t c G x l d G V S Z X N 1 b H R U b 1 d v c m t z a G V l d C I g V m F s d W U 9 I m w w I i A v P j x F b n R y e S B U e X B l P S J S Z W N v d m V y e V R h c m d l d F N o Z W V 0 I i B W Y W x 1 Z T 0 i c 1 N j a G V t Y S B B b m F s e X N p c y I g L z 4 8 R W 5 0 c n k g V H l w Z T 0 i U m V j b 3 Z l c n l U Y X J n Z X R D b 2 x 1 b W 4 i I F Z h b H V l P S J s N S I g L z 4 8 R W 5 0 c n k g V H l w Z T 0 i U m V j b 3 Z l c n l U Y X J n Z X R S b 3 c i I F Z h b H V l P S J s N i I g L z 4 8 R W 5 0 c n k g V H l w Z T 0 i R m l s b F R h c m d l d E 5 h b W V D d X N 0 b 2 1 p e m V k I i B W Y W x 1 Z T 0 i b D E i I C 8 + P E V u d H J 5 I F R 5 c G U 9 I k x v Y W R l Z F R v Q W 5 h b H l z a X N T Z X J 2 a W N l c y I g V m F s d W U 9 I m w w I i A v P j x F b n R y e S B U e X B l P S J R d W V y e U l E I i B W Y W x 1 Z T 0 i c 2 Q 3 N G Q 2 M W Z h L T Y 2 M D A t N D I y M C 0 4 M m R i L W R m N W R k Z W I 2 O W Z k Z C I g L z 4 8 R W 5 0 c n k g V H l w Z T 0 i R m l s b E x h c 3 R V c G R h d G V k I i B W Y W x 1 Z T 0 i Z D I w M T g t M D Y t M j V U M D I 6 N D I 6 M j A u N j g y O D I 5 N l o i I C 8 + P E V u d H J 5 I F R 5 c G U 9 I l F 1 Z X J 5 R 3 J v d X B J R C I g V m F s d W U 9 I n M 2 M G I 3 Z T g x N y 0 1 N T g w L T Q x N T A t O G I 2 O S 0 4 Z m I 4 M j Q z N 2 E y O W M i I C 8 + P E V u d H J 5 I F R 5 c G U 9 I k Z p b G x F c n J v c k N v Z G U i I F Z h b H V l P S J z V W 5 r b m 9 3 b i I g L z 4 8 R W 5 0 c n k g V H l w Z T 0 i R m l s b E N v b H V t b k 5 h b W V z I i B W Y W x 1 Z T 0 i c 1 s m c X V v d D t J R C Z x d W 9 0 O y w m c X V v d D t U Y W J s Z U l E J n F 1 b 3 Q 7 L C Z x d W 9 0 O 0 1 l Y X N 1 c m U g T m F t Z S Z x d W 9 0 O y w m c X V v d D t N Z W F z d X J l I E R l c 2 N y a X B 0 a W 9 u J n F 1 b 3 Q 7 L C Z x d W 9 0 O 0 R h d G F U e X B l J n F 1 b 3 Q 7 L C Z x d W 9 0 O 0 R B W C B F e H B y Z X N z a W 9 u J n F 1 b 3 Q 7 L C Z x d W 9 0 O 0 Z v c m 1 h d C Z x d W 9 0 O y w m c X V v d D t J c 0 h p Z G R l b i Z x d W 9 0 O y w m c X V v d D t T d G F 0 Z S Z x d W 9 0 O y w m c X V v d D t N b 2 R p Z m l l Z F R p b W U m c X V v d D s s J n F 1 b 3 Q 7 U 3 R y d W N 0 d X J l T W 9 k a W Z p Z W R U a W 1 l J n F 1 b 3 Q 7 L C Z x d W 9 0 O 0 t Q S U l E J n F 1 b 3 Q 7 L C Z x d W 9 0 O 0 l z U 2 l t c G x l T W V h c 3 V y Z S Z x d W 9 0 O y w m c X V v d D t F c n J v c k 1 l c 3 N h Z 2 U m c X V v d D s s J n F 1 b 3 Q 7 R G l z c G x h e S B G b 2 x k Z X I m c X V v d D s s J n F 1 b 3 Q 7 R G V 0 Y W l s U m 9 3 c 0 R l Z m l u a X R p b 2 5 J R C Z x d W 9 0 O y w m c X V v d D t U Y W J s Z S B O Y W 1 l J n F 1 b 3 Q 7 L C Z x d W 9 0 O 1 R h Y m x l I E R l c 2 N y a X B 0 a W 9 u J n F 1 b 3 Q 7 X S I g L z 4 8 R W 5 0 c n k g V H l w Z T 0 i R m l s b E N v b H V t b l R 5 c G V z I i B W Y W x 1 Z T 0 i c 0 F 3 T U d C Z 0 1 H Q m d F R E J 3 Y 0 V B U V l H Q k F Z R y I g L z 4 8 R W 5 0 c n k g V H l w Z T 0 i R m l s b F N 0 Y X R 1 c y I g V m F s d W U 9 I n N D b 2 1 w b G V 0 Z S I g L z 4 8 L 1 N 0 Y W J s Z U V u d H J p Z X M + P C 9 J d G V t P j x J d G V t P j x J d G V t T G 9 j Y X R p b 2 4 + P E l 0 Z W 1 U e X B l P k Z v c m 1 1 b G E 8 L 0 l 0 Z W 1 U e X B l P j x J d G V t U G F 0 a D 5 T Z W N 0 a W 9 u M S 9 N Z W F z d X J l c 0 R N V i 9 T b 3 V y Y 2 U 8 L 0 l 0 Z W 1 Q Y X R o P j w v S X R l b U x v Y 2 F 0 a W 9 u P j x T d G F i b G V F b n R y a W V z I C 8 + P C 9 J d G V t P j x J d G V t P j x J d G V t T G 9 j Y X R p b 2 4 + P E l 0 Z W 1 U e X B l P k Z v c m 1 1 b G E 8 L 0 l 0 Z W 1 U e X B l P j x J d G V t U G F 0 a D 5 T Z W N 0 a W 9 u M S 9 N Z W F z d X J l c 0 R N V i 9 D b 2 x 1 b W 5 S Z W 5 h b W U 8 L 0 l 0 Z W 1 Q Y X R o P j w v S X R l b U x v Y 2 F 0 a W 9 u P j x T d G F i b G V F b n R y a W V z I C 8 + P C 9 J d G V t P j x J d G V t P j x J d G V t T G 9 j Y X R p b 2 4 + P E l 0 Z W 1 U e X B l P k Z v c m 1 1 b G E 8 L 0 l 0 Z W 1 U e X B l P j x J d G V t U G F 0 a D 5 T Z W N 0 a W 9 u M S 9 N Z W F z d X J l c 0 R N V i 9 D b 2 x U e X B l c z w v S X R l b V B h d G g + P C 9 J d G V t T G 9 j Y X R p b 2 4 + P F N 0 Y W J s Z U V u d H J p Z X M g L z 4 8 L 0 l 0 Z W 0 + P E l 0 Z W 0 + P E l 0 Z W 1 M b 2 N h d G l v b j 4 8 S X R l b V R 5 c G U + R m 9 y b X V s Y T w v S X R l b V R 5 c G U + P E l 0 Z W 1 Q Y X R o P l N l Y 3 R p b 2 4 x L 0 1 l Y X N 1 c m V z R E 1 W L 0 p v a W 5 U b 1 R h Y m x l c z w v S X R l b V B h d G g + P C 9 J d G V t T G 9 j Y X R p b 2 4 + P F N 0 Y W J s Z U V u d H J p Z X M g L z 4 8 L 0 l 0 Z W 0 + P E l 0 Z W 0 + P E l 0 Z W 1 M b 2 N h d G l v b j 4 8 S X R l b V R 5 c G U + R m 9 y b X V s Y T w v S X R l b V R 5 c G U + P E l 0 Z W 1 Q Y X R o P l N l Y 3 R p b 2 4 x L 0 1 l Y X N 1 c m V z R E 1 W L 1 R h Y m x l Q 2 9 s d W 1 u c z w v S X R l b V B h d G g + P C 9 J d G V t T G 9 j Y X R p b 2 4 + P F N 0 Y W J s Z U V u d H J p Z X M g L z 4 8 L 0 l 0 Z W 0 + P E l 0 Z W 0 + P E l 0 Z W 1 M b 2 N h d G l v b j 4 8 S X R l b V R 5 c G U + R m 9 y b X V s Y T w v S X R l b V R 5 c G U + P E l 0 Z W 1 Q Y X R o P l N l Y 3 R p b 2 4 x L 0 N v b H V t b n N E T V Y 8 L 0 l 0 Z W 1 Q Y X R o P j w v S X R l b U x v Y 2 F 0 a W 9 u P j x T d G F i b G V F b n R y a W V z P j x F b n R y e S B U e X B l P S J J c 1 B y a X Z h d G U i I F Z h b H V l P S J s M C I g L z 4 8 R W 5 0 c n k g V H l w Z T 0 i T m F t Z V V w Z G F 0 Z W R B Z n R l c k Z p b G w i I F Z h b H V l P S J s M C I g L z 4 8 R W 5 0 c n k g V H l w Z T 0 i R m l s b E V u Y W J s Z W Q i I F Z h b H V l P S J s M C I g L z 4 8 R W 5 0 c n k g V H l w Z T 0 i R m l s b E 9 i a m V j d F R 5 c G U i I F Z h b H V l P S J z Q 2 9 u b m V j d G l v b k 9 u b H k i I C 8 + P E V u d H J 5 I F R 5 c G U 9 I k Z p b G x U b 0 R h d G F N b 2 R l b E V u Y W J s Z W Q i I F Z h b H V l P S J s M C I g L z 4 8 R W 5 0 c n k g V H l w Z T 0 i Q n V m Z m V y T m V 4 d F J l Z n J l c 2 g i I F Z h b H V l P S J s M C I g L z 4 8 R W 5 0 c n k g V H l w Z T 0 i U m V z d W x 0 V H l w Z S I g V m F s d W U 9 I n N U Y W J s Z S I g L z 4 8 R W 5 0 c n k g V H l w Z T 0 i R m l s b E V y c m 9 y Q 2 9 k Z S I g V m F s d W U 9 I n N V b m t u b 3 d u I i A v P j x F b n R y e S B U e X B l P S J S Z W x h d G l v b n N o a X B J b m Z v Q 2 9 u d G F p b m V y I i B W Y W x 1 Z T 0 i c 3 s m c X V v d D t j b 2 x 1 b W 5 D b 3 V u d C Z x d W 9 0 O z o 0 M S w m c X V v d D t r Z X l D b 2 x 1 b W 5 O Y W 1 l c y Z x d W 9 0 O z p b X S w m c X V v d D t x d W V y e V J l b G F 0 a W 9 u c 2 h p c H M m c X V v d D s 6 W 3 s m c X V v d D t r Z X l D b 2 x 1 b W 5 D b 3 V u d C Z x d W 9 0 O z o x L C Z x d W 9 0 O 2 t l e U N v b H V t b i Z x d W 9 0 O z o y N y w m c X V v d D t v d G h l c k t l e U N v b H V t b k l k Z W 5 0 a X R 5 J n F 1 b 3 Q 7 O i Z x d W 9 0 O 1 N l Y 3 R p b 2 4 x L 0 N v b H V t b n N E T V Y v Q 2 9 s d W 1 u V H l w Z X M u e 0 l E L D B 9 J n F 1 b 3 Q 7 L C Z x d W 9 0 O 0 t l e U N v b H V t b k N v d W 5 0 J n F 1 b 3 Q 7 O j F 9 L H s m c X V v d D t r Z X l D b 2 x 1 b W 5 D b 3 V u d C Z x d W 9 0 O z o x L C Z x d W 9 0 O 2 t l e U N v b H V t b i Z x d W 9 0 O z o x L C Z x d W 9 0 O 2 9 0 a G V y S 2 V 5 Q 2 9 s d W 1 u S W R l b n R p d H k m c X V v d D s 6 J n F 1 b 3 Q 7 U 2 V j d G l v b j E v V G F i b G V z R E 1 W L 0 N v b H V t b l R 5 c G V z L n t J R C w w f S Z x d W 9 0 O y w m c X V v d D t L Z X l D b 2 x 1 b W 5 D b 3 V u d C Z x d W 9 0 O z o x f V 0 s J n F 1 b 3 Q 7 Y 2 9 s d W 1 u S W R l b n R p d G l l c y Z x d W 9 0 O z p b J n F 1 b 3 Q 7 U 2 V j d G l v b j E v Q 2 9 s d W 1 u c 0 R N V i 9 D b 2 x 1 b W 5 U e X B l c y 5 7 S U Q s M H 0 m c X V v d D s s J n F 1 b 3 Q 7 U 2 V j d G l v b j E v Q 2 9 s d W 1 u c 0 R N V i 9 D b 2 x 1 b W 5 U e X B l c y 5 7 V G F i b G V J R C w x f S Z x d W 9 0 O y w m c X V v d D t T Z W N 0 a W 9 u M S 9 D b 2 x 1 b W 5 z R E 1 W L 0 N v b H V t b n N E T V Y u e 0 V 4 c G x p Y 2 l 0 T m F t Z S w y f S Z x d W 9 0 O y w m c X V v d D t T Z W N 0 a W 9 u M S 9 U Y W J s Z X N E T V Y v U 2 9 1 c m N l L n t O Y W 1 l L D J 9 J n F 1 b 3 Q 7 L C Z x d W 9 0 O 1 N l Y 3 R p b 2 4 x L 0 N v b H V t b n N E T V Y v Q 2 9 s d W 1 u R G F 0 Y V R 5 c G U u e 0 R h d G E g V H l w Z S w 0 M H 0 m c X V v d D s s J n F 1 b 3 Q 7 U 2 V j d G l v b j E v Q 2 9 s d W 1 u c 0 R N V i 9 D b 2 x 1 b W 5 z R E 1 W L n t J b m Z l c n J l Z E 5 h b W U s M 3 0 m c X V v d D s s J n F 1 b 3 Q 7 U 2 V j d G l v b j E v Q 2 9 s d W 1 u c 0 R N V i 9 D b 2 x 1 b W 5 z R E 1 W L n t F e H B s a W N p d E R h d G F U e X B l L D R 9 J n F 1 b 3 Q 7 L C Z x d W 9 0 O 1 N l Y 3 R p b 2 4 x L 0 N v b H V t b n N E T V Y v Q 2 9 s d W 1 u c 0 R N V i 5 7 S W 5 m Z X J y Z W R E Y X R h V H l w Z S w 1 f S Z x d W 9 0 O y w m c X V v d D t T Z W N 0 a W 9 u M S 9 D b 2 x 1 b W 5 z R E 1 W L 0 N v b H V t b n N E T V Y u e 0 R h d G F D Y X R l Z 2 9 y e S w 2 f S Z x d W 9 0 O y w m c X V v d D t T Z W N 0 a W 9 u M S 9 D b 2 x 1 b W 5 z R E 1 W L 0 N v b H V t b n N E T V Y u e 0 R l c 2 N y a X B 0 a W 9 u L D d 9 J n F 1 b 3 Q 7 L C Z x d W 9 0 O 1 N l Y 3 R p b 2 4 x L 0 N v b H V t b n N E T V Y v Q 2 9 s d W 1 u c 0 R N V i 5 7 S X N I a W R k Z W 4 s O H 0 m c X V v d D s s J n F 1 b 3 Q 7 U 2 V j d G l v b j E v Q 2 9 s d W 1 u c 0 R N V i 9 D b 2 x 1 b W 5 z R E 1 W L n t T d G F 0 Z S w 5 f S Z x d W 9 0 O y w m c X V v d D t T Z W N 0 a W 9 u M S 9 D b 2 x 1 b W 5 z R E 1 W L 0 N v b H V t b n N E T V Y u e 0 l z V W 5 p c X V l L D E w f S Z x d W 9 0 O y w m c X V v d D t T Z W N 0 a W 9 u M S 9 D b 2 x 1 b W 5 z R E 1 W L 0 N v b H V t b n N E T V Y u e 0 l z S 2 V 5 L D E x f S Z x d W 9 0 O y w m c X V v d D t T Z W N 0 a W 9 u M S 9 D b 2 x 1 b W 5 z R E 1 W L 0 N v b H V t b n N E T V Y u e 0 l z T n V s b G F i b G U s M T J 9 J n F 1 b 3 Q 7 L C Z x d W 9 0 O 1 N l Y 3 R p b 2 4 x L 0 N v b H V t b n N E T V Y v Q 2 9 s d W 1 u c 0 R N V i 5 7 Q W x p Z 2 5 t Z W 5 0 L D E z f S Z x d W 9 0 O y w m c X V v d D t T Z W N 0 a W 9 u M S 9 D b 2 x 1 b W 5 z R E 1 W L 0 N v b H V t b n N E T V Y u e 1 R h Y m x l R G V 0 Y W l s U G 9 z a X R p b 2 4 s M T R 9 J n F 1 b 3 Q 7 L C Z x d W 9 0 O 1 N l Y 3 R p b 2 4 x L 0 N v b H V t b n N E T V Y v Q 2 9 s d W 1 u c 0 R N V i 5 7 S X N E Z W Z h d W x 0 T G F i Z W w s M T V 9 J n F 1 b 3 Q 7 L C Z x d W 9 0 O 1 N l Y 3 R p b 2 4 x L 0 N v b H V t b n N E T V Y v Q 2 9 s d W 1 u c 0 R N V i 5 7 S X N E Z W Z h d W x 0 S W 1 h Z 2 U s M T Z 9 J n F 1 b 3 Q 7 L C Z x d W 9 0 O 1 N l Y 3 R p b 2 4 x L 0 N v b H V t b n N E T V Y v Q 2 9 s d W 1 u c 0 R N V i 5 7 U 3 V t b W F y a X p l Q n k s M T d 9 J n F 1 b 3 Q 7 L C Z x d W 9 0 O 1 N l Y 3 R p b 2 4 x L 0 N v b H V t b n N E T V Y v Q 2 9 s d W 1 u c 0 R N V i 5 7 Q 2 9 s d W 1 u U 3 R v c m F n Z U l E L D E 4 f S Z x d W 9 0 O y w m c X V v d D t T Z W N 0 a W 9 u M S 9 D b 2 x 1 b W 5 z R E 1 W L 0 N v b H V t b n N E T V Y u e 1 R 5 c G U s M T l 9 J n F 1 b 3 Q 7 L C Z x d W 9 0 O 1 N l Y 3 R p b 2 4 x L 0 N v b H V t b n N E T V Y v Q 2 9 s d W 1 u c 0 R N V i 5 7 U 2 9 1 c m N l Q 2 9 s d W 1 u L D I w f S Z x d W 9 0 O y w m c X V v d D t T Z W N 0 a W 9 u M S 9 D b 2 x 1 b W 5 z R E 1 W L 0 N v b H V t b n N E T V Y u e 0 N v b H V t b k 9 y a W d p b k l E L D I x f S Z x d W 9 0 O y w m c X V v d D t T Z W N 0 a W 9 u M S 9 D b 2 x 1 b W 5 z R E 1 W L 0 N v b H V t b n N E T V Y u e 0 V 4 c H J l c 3 N p b 2 4 s M j J 9 J n F 1 b 3 Q 7 L C Z x d W 9 0 O 1 N l Y 3 R p b 2 4 x L 0 N v b H V t b n N E T V Y v Q 2 9 s d W 1 u c 0 R N V i 5 7 R m 9 y b W F 0 U 3 R y a W 5 n L D I z f S Z x d W 9 0 O y w m c X V v d D t T Z W N 0 a W 9 u M S 9 D b 2 x 1 b W 5 z R E 1 W L 0 N v b H V t b n N E T V Y u e 0 l z Q X Z h a W x h Y m x l S W 5 N R F g s M j R 9 J n F 1 b 3 Q 7 L C Z x d W 9 0 O 1 N l Y 3 R p b 2 4 x L 0 N v b H V t b n N E T V Y v Q 2 9 s d W 1 u V H l w Z X M u e 1 N v c n R C e U N v b H V t b k l E L D I 1 f S Z x d W 9 0 O y w m c X V v d D t T Z W N 0 a W 9 u M S 9 D b 2 x 1 b W 5 z R E 1 W L 0 N v b H V t b n N E T V Y u e 0 F 0 d H J p Y n V 0 Z U h p Z X J h c m N o e U l E L D I 2 f S Z x d W 9 0 O y w m c X V v d D t T Z W N 0 a W 9 u M S 9 D b 2 x 1 b W 5 z R E 1 W L 0 N v b H V t b n N E T V Y u e 0 1 v Z G l m a W V k V G l t Z S w y N 3 0 m c X V v d D s s J n F 1 b 3 Q 7 U 2 V j d G l v b j E v Q 2 9 s d W 1 u c 0 R N V i 9 D b 2 x 1 b W 5 z R E 1 W L n t T d H J 1 Y 3 R 1 c m V N b 2 R p Z m l l Z F R p b W U s M j h 9 J n F 1 b 3 Q 7 L C Z x d W 9 0 O 1 N l Y 3 R p b 2 4 x L 0 N v b H V t b n N E T V Y v Q 2 9 s d W 1 u c 0 R N V i 5 7 U m V m c m V z a G V k V G l t Z S w y O X 0 m c X V v d D s s J n F 1 b 3 Q 7 U 2 V j d G l v b j E v Q 2 9 s d W 1 u c 0 R N V i 9 D b 2 x 1 b W 5 z R E 1 W L n t T e X N 0 Z W 1 G b G F n c y w z M H 0 m c X V v d D s s J n F 1 b 3 Q 7 U 2 V j d G l v b j E v Q 2 9 s d W 1 u c 0 R N V i 9 D b 2 x 1 b W 5 z R E 1 W L n t L Z W V w V W 5 p c X V l U m 9 3 c y w z M X 0 m c X V v d D s s J n F 1 b 3 Q 7 U 2 V j d G l v b j E v Q 2 9 s d W 1 u c 0 R N V i 9 D b 2 x 1 b W 5 z R E 1 W L n t E a X N w b G F 5 T 3 J k a W 5 h b C w z M n 0 m c X V v d D s s J n F 1 b 3 Q 7 U 2 V j d G l v b j E v Q 2 9 s d W 1 u c 0 R N V i 9 D b 2 x 1 b W 5 z R E 1 W L n t F c n J v c k 1 l c 3 N h Z 2 U s M z N 9 J n F 1 b 3 Q 7 L C Z x d W 9 0 O 1 N l Y 3 R p b 2 4 x L 0 N v b H V t b n N E T V Y v Q 2 9 s d W 1 u c 0 R N V i 5 7 U 2 9 1 c m N l U H J v d m l k Z X J U e X B l L D M 0 f S Z x d W 9 0 O y w m c X V v d D t T Z W N 0 a W 9 u M S 9 D b 2 x 1 b W 5 z R E 1 W L 0 N v b H V t b n N E T V Y u e 0 R p c 3 B s Y X l G b 2 x k Z X I s M z V 9 J n F 1 b 3 Q 7 L C Z x d W 9 0 O 1 N l Y 3 R p b 2 4 x L 0 N v b H V t b n N E T V Y v Q 2 9 s d W 1 u c 0 R N V i 5 7 R W 5 j b 2 R p b m d I a W 5 0 L D M 2 f S Z x d W 9 0 O y w m c X V v d D t T Z W N 0 a W 9 u M S 9 D b 2 x 1 b W 5 z R E 1 W L 0 N v b H V t b n N E T V Y u e 0 V 4 c G x p Y 2 l 0 T m F t Z S w y f S Z x d W 9 0 O y w m c X V v d D t T Z W N 0 a W 9 u M S 9 U Y W J s Z X N E T V Y v U 2 9 1 c m N l L n t E Z X N j c m l w d G l v b i w 0 f S Z x d W 9 0 O 1 0 s J n F 1 b 3 Q 7 Q 2 9 s d W 1 u Q 2 9 1 b n Q m c X V v d D s 6 N D E s J n F 1 b 3 Q 7 S 2 V 5 Q 2 9 s d W 1 u T m F t Z X M m c X V v d D s 6 W 1 0 s J n F 1 b 3 Q 7 Q 2 9 s d W 1 u S W R l b n R p d G l l c y Z x d W 9 0 O z p b J n F 1 b 3 Q 7 U 2 V j d G l v b j E v Q 2 9 s d W 1 u c 0 R N V i 9 D b 2 x 1 b W 5 U e X B l c y 5 7 S U Q s M H 0 m c X V v d D s s J n F 1 b 3 Q 7 U 2 V j d G l v b j E v Q 2 9 s d W 1 u c 0 R N V i 9 D b 2 x 1 b W 5 U e X B l c y 5 7 V G F i b G V J R C w x f S Z x d W 9 0 O y w m c X V v d D t T Z W N 0 a W 9 u M S 9 D b 2 x 1 b W 5 z R E 1 W L 0 N v b H V t b n N E T V Y u e 0 V 4 c G x p Y 2 l 0 T m F t Z S w y f S Z x d W 9 0 O y w m c X V v d D t T Z W N 0 a W 9 u M S 9 U Y W J s Z X N E T V Y v U 2 9 1 c m N l L n t O Y W 1 l L D J 9 J n F 1 b 3 Q 7 L C Z x d W 9 0 O 1 N l Y 3 R p b 2 4 x L 0 N v b H V t b n N E T V Y v Q 2 9 s d W 1 u R G F 0 Y V R 5 c G U u e 0 R h d G E g V H l w Z S w 0 M H 0 m c X V v d D s s J n F 1 b 3 Q 7 U 2 V j d G l v b j E v Q 2 9 s d W 1 u c 0 R N V i 9 D b 2 x 1 b W 5 z R E 1 W L n t J b m Z l c n J l Z E 5 h b W U s M 3 0 m c X V v d D s s J n F 1 b 3 Q 7 U 2 V j d G l v b j E v Q 2 9 s d W 1 u c 0 R N V i 9 D b 2 x 1 b W 5 z R E 1 W L n t F e H B s a W N p d E R h d G F U e X B l L D R 9 J n F 1 b 3 Q 7 L C Z x d W 9 0 O 1 N l Y 3 R p b 2 4 x L 0 N v b H V t b n N E T V Y v Q 2 9 s d W 1 u c 0 R N V i 5 7 S W 5 m Z X J y Z W R E Y X R h V H l w Z S w 1 f S Z x d W 9 0 O y w m c X V v d D t T Z W N 0 a W 9 u M S 9 D b 2 x 1 b W 5 z R E 1 W L 0 N v b H V t b n N E T V Y u e 0 R h d G F D Y X R l Z 2 9 y e S w 2 f S Z x d W 9 0 O y w m c X V v d D t T Z W N 0 a W 9 u M S 9 D b 2 x 1 b W 5 z R E 1 W L 0 N v b H V t b n N E T V Y u e 0 R l c 2 N y a X B 0 a W 9 u L D d 9 J n F 1 b 3 Q 7 L C Z x d W 9 0 O 1 N l Y 3 R p b 2 4 x L 0 N v b H V t b n N E T V Y v Q 2 9 s d W 1 u c 0 R N V i 5 7 S X N I a W R k Z W 4 s O H 0 m c X V v d D s s J n F 1 b 3 Q 7 U 2 V j d G l v b j E v Q 2 9 s d W 1 u c 0 R N V i 9 D b 2 x 1 b W 5 z R E 1 W L n t T d G F 0 Z S w 5 f S Z x d W 9 0 O y w m c X V v d D t T Z W N 0 a W 9 u M S 9 D b 2 x 1 b W 5 z R E 1 W L 0 N v b H V t b n N E T V Y u e 0 l z V W 5 p c X V l L D E w f S Z x d W 9 0 O y w m c X V v d D t T Z W N 0 a W 9 u M S 9 D b 2 x 1 b W 5 z R E 1 W L 0 N v b H V t b n N E T V Y u e 0 l z S 2 V 5 L D E x f S Z x d W 9 0 O y w m c X V v d D t T Z W N 0 a W 9 u M S 9 D b 2 x 1 b W 5 z R E 1 W L 0 N v b H V t b n N E T V Y u e 0 l z T n V s b G F i b G U s M T J 9 J n F 1 b 3 Q 7 L C Z x d W 9 0 O 1 N l Y 3 R p b 2 4 x L 0 N v b H V t b n N E T V Y v Q 2 9 s d W 1 u c 0 R N V i 5 7 Q W x p Z 2 5 t Z W 5 0 L D E z f S Z x d W 9 0 O y w m c X V v d D t T Z W N 0 a W 9 u M S 9 D b 2 x 1 b W 5 z R E 1 W L 0 N v b H V t b n N E T V Y u e 1 R h Y m x l R G V 0 Y W l s U G 9 z a X R p b 2 4 s M T R 9 J n F 1 b 3 Q 7 L C Z x d W 9 0 O 1 N l Y 3 R p b 2 4 x L 0 N v b H V t b n N E T V Y v Q 2 9 s d W 1 u c 0 R N V i 5 7 S X N E Z W Z h d W x 0 T G F i Z W w s M T V 9 J n F 1 b 3 Q 7 L C Z x d W 9 0 O 1 N l Y 3 R p b 2 4 x L 0 N v b H V t b n N E T V Y v Q 2 9 s d W 1 u c 0 R N V i 5 7 S X N E Z W Z h d W x 0 S W 1 h Z 2 U s M T Z 9 J n F 1 b 3 Q 7 L C Z x d W 9 0 O 1 N l Y 3 R p b 2 4 x L 0 N v b H V t b n N E T V Y v Q 2 9 s d W 1 u c 0 R N V i 5 7 U 3 V t b W F y a X p l Q n k s M T d 9 J n F 1 b 3 Q 7 L C Z x d W 9 0 O 1 N l Y 3 R p b 2 4 x L 0 N v b H V t b n N E T V Y v Q 2 9 s d W 1 u c 0 R N V i 5 7 Q 2 9 s d W 1 u U 3 R v c m F n Z U l E L D E 4 f S Z x d W 9 0 O y w m c X V v d D t T Z W N 0 a W 9 u M S 9 D b 2 x 1 b W 5 z R E 1 W L 0 N v b H V t b n N E T V Y u e 1 R 5 c G U s M T l 9 J n F 1 b 3 Q 7 L C Z x d W 9 0 O 1 N l Y 3 R p b 2 4 x L 0 N v b H V t b n N E T V Y v Q 2 9 s d W 1 u c 0 R N V i 5 7 U 2 9 1 c m N l Q 2 9 s d W 1 u L D I w f S Z x d W 9 0 O y w m c X V v d D t T Z W N 0 a W 9 u M S 9 D b 2 x 1 b W 5 z R E 1 W L 0 N v b H V t b n N E T V Y u e 0 N v b H V t b k 9 y a W d p b k l E L D I x f S Z x d W 9 0 O y w m c X V v d D t T Z W N 0 a W 9 u M S 9 D b 2 x 1 b W 5 z R E 1 W L 0 N v b H V t b n N E T V Y u e 0 V 4 c H J l c 3 N p b 2 4 s M j J 9 J n F 1 b 3 Q 7 L C Z x d W 9 0 O 1 N l Y 3 R p b 2 4 x L 0 N v b H V t b n N E T V Y v Q 2 9 s d W 1 u c 0 R N V i 5 7 R m 9 y b W F 0 U 3 R y a W 5 n L D I z f S Z x d W 9 0 O y w m c X V v d D t T Z W N 0 a W 9 u M S 9 D b 2 x 1 b W 5 z R E 1 W L 0 N v b H V t b n N E T V Y u e 0 l z Q X Z h a W x h Y m x l S W 5 N R F g s M j R 9 J n F 1 b 3 Q 7 L C Z x d W 9 0 O 1 N l Y 3 R p b 2 4 x L 0 N v b H V t b n N E T V Y v Q 2 9 s d W 1 u V H l w Z X M u e 1 N v c n R C e U N v b H V t b k l E L D I 1 f S Z x d W 9 0 O y w m c X V v d D t T Z W N 0 a W 9 u M S 9 D b 2 x 1 b W 5 z R E 1 W L 0 N v b H V t b n N E T V Y u e 0 F 0 d H J p Y n V 0 Z U h p Z X J h c m N o e U l E L D I 2 f S Z x d W 9 0 O y w m c X V v d D t T Z W N 0 a W 9 u M S 9 D b 2 x 1 b W 5 z R E 1 W L 0 N v b H V t b n N E T V Y u e 0 1 v Z G l m a W V k V G l t Z S w y N 3 0 m c X V v d D s s J n F 1 b 3 Q 7 U 2 V j d G l v b j E v Q 2 9 s d W 1 u c 0 R N V i 9 D b 2 x 1 b W 5 z R E 1 W L n t T d H J 1 Y 3 R 1 c m V N b 2 R p Z m l l Z F R p b W U s M j h 9 J n F 1 b 3 Q 7 L C Z x d W 9 0 O 1 N l Y 3 R p b 2 4 x L 0 N v b H V t b n N E T V Y v Q 2 9 s d W 1 u c 0 R N V i 5 7 U m V m c m V z a G V k V G l t Z S w y O X 0 m c X V v d D s s J n F 1 b 3 Q 7 U 2 V j d G l v b j E v Q 2 9 s d W 1 u c 0 R N V i 9 D b 2 x 1 b W 5 z R E 1 W L n t T e X N 0 Z W 1 G b G F n c y w z M H 0 m c X V v d D s s J n F 1 b 3 Q 7 U 2 V j d G l v b j E v Q 2 9 s d W 1 u c 0 R N V i 9 D b 2 x 1 b W 5 z R E 1 W L n t L Z W V w V W 5 p c X V l U m 9 3 c y w z M X 0 m c X V v d D s s J n F 1 b 3 Q 7 U 2 V j d G l v b j E v Q 2 9 s d W 1 u c 0 R N V i 9 D b 2 x 1 b W 5 z R E 1 W L n t E a X N w b G F 5 T 3 J k a W 5 h b C w z M n 0 m c X V v d D s s J n F 1 b 3 Q 7 U 2 V j d G l v b j E v Q 2 9 s d W 1 u c 0 R N V i 9 D b 2 x 1 b W 5 z R E 1 W L n t F c n J v c k 1 l c 3 N h Z 2 U s M z N 9 J n F 1 b 3 Q 7 L C Z x d W 9 0 O 1 N l Y 3 R p b 2 4 x L 0 N v b H V t b n N E T V Y v Q 2 9 s d W 1 u c 0 R N V i 5 7 U 2 9 1 c m N l U H J v d m l k Z X J U e X B l L D M 0 f S Z x d W 9 0 O y w m c X V v d D t T Z W N 0 a W 9 u M S 9 D b 2 x 1 b W 5 z R E 1 W L 0 N v b H V t b n N E T V Y u e 0 R p c 3 B s Y X l G b 2 x k Z X I s M z V 9 J n F 1 b 3 Q 7 L C Z x d W 9 0 O 1 N l Y 3 R p b 2 4 x L 0 N v b H V t b n N E T V Y v Q 2 9 s d W 1 u c 0 R N V i 5 7 R W 5 j b 2 R p b m d I a W 5 0 L D M 2 f S Z x d W 9 0 O y w m c X V v d D t T Z W N 0 a W 9 u M S 9 D b 2 x 1 b W 5 z R E 1 W L 0 N v b H V t b n N E T V Y u e 0 V 4 c G x p Y 2 l 0 T m F t Z S w y f S Z x d W 9 0 O y w m c X V v d D t T Z W N 0 a W 9 u M S 9 U Y W J s Z X N E T V Y v U 2 9 1 c m N l L n t E Z X N j c m l w d G l v b i w 0 f S Z x d W 9 0 O 1 0 s J n F 1 b 3 Q 7 U m V s Y X R p b 2 5 z a G l w S W 5 m b y Z x d W 9 0 O z p b e y Z x d W 9 0 O 2 t l e U N v b H V t b k N v d W 5 0 J n F 1 b 3 Q 7 O j E s J n F 1 b 3 Q 7 a 2 V 5 Q 2 9 s d W 1 u J n F 1 b 3 Q 7 O j I 3 L C Z x d W 9 0 O 2 9 0 a G V y S 2 V 5 Q 2 9 s d W 1 u S W R l b n R p d H k m c X V v d D s 6 J n F 1 b 3 Q 7 U 2 V j d G l v b j E v Q 2 9 s d W 1 u c 0 R N V i 9 D b 2 x 1 b W 5 U e X B l c y 5 7 S U Q s M H 0 m c X V v d D s s J n F 1 b 3 Q 7 S 2 V 5 Q 2 9 s d W 1 u Q 2 9 1 b n Q m c X V v d D s 6 M X 0 s e y Z x d W 9 0 O 2 t l e U N v b H V t b k N v d W 5 0 J n F 1 b 3 Q 7 O j E s J n F 1 b 3 Q 7 a 2 V 5 Q 2 9 s d W 1 u J n F 1 b 3 Q 7 O j E s J n F 1 b 3 Q 7 b 3 R o Z X J L Z X l D b 2 x 1 b W 5 J Z G V u d G l 0 e S Z x d W 9 0 O z o m c X V v d D t T Z W N 0 a W 9 u M S 9 U Y W J s Z X N E T V Y v Q 2 9 s d W 1 u V H l w Z X M u e 0 l E L D B 9 J n F 1 b 3 Q 7 L C Z x d W 9 0 O 0 t l e U N v b H V t b k N v d W 5 0 J n F 1 b 3 Q 7 O j F 9 X X 0 i I C 8 + P E V u d H J 5 I F R 5 c G U 9 I k Z p b G x M Y X N 0 V X B k Y X R l Z C I g V m F s d W U 9 I m Q y M D E 4 L T A 2 L T I 1 V D A x O j U 0 O j A 2 L j k 2 M z Q 0 O D R a I i A v P j x F b n R y e S B U e X B l P S J B Z G R l Z F R v R G F 0 Y U 1 v Z G V s I i B W Y W x 1 Z T 0 i b D A i I C 8 + P E V u d H J 5 I F R 5 c G U 9 I k Z p b G x l Z E N v b X B s Z X R l U m V z d W x 0 V G 9 X b 3 J r c 2 h l Z X Q i I F Z h b H V l P S J s M C I g L z 4 8 R W 5 0 c n k g V H l w Z T 0 i U m V j b 3 Z l c n l U Y X J n Z X R T a G V l d C I g V m F s d W U 9 I n N T a G V l d D M i I C 8 + P E V u d H J 5 I F R 5 c G U 9 I l J l Y 2 9 2 Z X J 5 V G F y Z 2 V 0 Q 2 9 s d W 1 u I i B W Y W x 1 Z T 0 i b D E i I C 8 + P E V u d H J 5 I F R 5 c G U 9 I l J l Y 2 9 2 Z X J 5 V G F y Z 2 V 0 U m 9 3 I i B W Y W x 1 Z T 0 i b D E i I C 8 + P E V u d H J 5 I F R 5 c G U 9 I k Z p b G x U Y X J n Z X R O Y W 1 l Q 3 V z d G 9 t a X p l Z C I g V m F s d W U 9 I m w x I i A v P j x F b n R y e S B U e X B l P S J M b 2 F k Z W R U b 0 F u Y W x 5 c 2 l z U 2 V y d m l j Z X M i I F Z h b H V l P S J s M C I g L z 4 8 R W 5 0 c n k g V H l w Z T 0 i U X V l c n l J R C I g V m F s d W U 9 I n M 3 Y T N i N j U 2 O C 0 0 M z J k L T R k Y j U t Y m F k O C 0 0 Y z N i O T V m Y j R k N T I i I C 8 + P E V u d H J 5 I F R 5 c G U 9 I l F 1 Z X J 5 R 3 J v d X B J R C I g V m F s d W U 9 I n M 2 M G I 3 Z T g x N y 0 1 N T g w L T Q x N T A t O G I 2 O S 0 4 Z m I 4 M j Q z N 2 E y O W M i I C 8 + P E V u d H J 5 I F R 5 c G U 9 I k Z p b G x D b 2 x 1 b W 5 O Y W 1 l c y I g V m F s d W U 9 I n N b J n F 1 b 3 Q 7 S U Q m c X V v d D s s J n F 1 b 3 Q 7 V G F i b G V J R C Z x d W 9 0 O y w m c X V v d D t D b 2 x 1 b W 4 g T m F t Z S Z x d W 9 0 O y w m c X V v d D t U Y W J s Z S B O Y W 1 l J n F 1 b 3 Q 7 L C Z x d W 9 0 O 0 R h d G E g V H l w Z S Z x d W 9 0 O y w m c X V v d D t J b m Z l c n J l Z E 5 h b W U m c X V v d D s s J n F 1 b 3 Q 7 R X h w b G l j a X R E Y X R h V H l w Z S Z x d W 9 0 O y w m c X V v d D t J b m Z l c n J l Z E R h d G F U e X B l J n F 1 b 3 Q 7 L C Z x d W 9 0 O 0 R h d G F D Y X R l Z 2 9 y e S Z x d W 9 0 O y w m c X V v d D t D b 2 x 1 b W 4 g R G V z Y 3 J p c H R p b 2 4 m c X V v d D s s J n F 1 b 3 Q 7 S X N I a W R k Z W 4 m c X V v d D s s J n F 1 b 3 Q 7 U 3 R h d G U m c X V v d D s s J n F 1 b 3 Q 7 S X N V b m l x d W U m c X V v d D s s J n F 1 b 3 Q 7 S X N L Z X k m c X V v d D s s J n F 1 b 3 Q 7 S X N O d W x s Y W J s Z S Z x d W 9 0 O y w m c X V v d D t B b G l n b m 1 l b n Q m c X V v d D s s J n F 1 b 3 Q 7 V G F i b G V E Z X R h a W x Q b 3 N p d G l v b i Z x d W 9 0 O y w m c X V v d D t J c 0 R l Z m F 1 b H R M Y W J l b C Z x d W 9 0 O y w m c X V v d D t J c 0 R l Z m F 1 b H R J b W F n Z S Z x d W 9 0 O y w m c X V v d D t T d W 1 t Y X J p e m V C e S Z x d W 9 0 O y w m c X V v d D t D b 2 x 1 b W 5 T d G 9 y Y W d l S U Q m c X V v d D s s J n F 1 b 3 Q 7 V H l w Z S Z x d W 9 0 O y w m c X V v d D t T b 3 V y Y 2 U g Q 2 9 s d W 1 u I E 5 h b W U m c X V v d D s s J n F 1 b 3 Q 7 Q 2 9 s d W 1 u T 3 J p Z 2 l u S U Q m c X V v d D s s J n F 1 b 3 Q 7 R X h w c m V z c 2 l v b i Z x d W 9 0 O y w m c X V v d D t G b 3 J t Y X R T d H J p b m c m c X V v d D s s J n F 1 b 3 Q 7 S X N B d m F p b G F i b G V J b k 1 E W C Z x d W 9 0 O y w m c X V v d D t T b 3 J 0 Q n l D b 2 x 1 b W 5 J R C Z x d W 9 0 O y w m c X V v d D t B d H R y a W J 1 d G V I a W V y Y X J j a H l J R C Z x d W 9 0 O y w m c X V v d D t N b 2 R p Z m l l Z F R p b W U m c X V v d D s s J n F 1 b 3 Q 7 U 3 R y d W N 0 d X J l T W 9 k a W Z p Z W R U a W 1 l J n F 1 b 3 Q 7 L C Z x d W 9 0 O 1 J l Z n J l c 2 h l Z F R p b W U m c X V v d D s s J n F 1 b 3 Q 7 U 3 l z d G V t R m x h Z 3 M m c X V v d D s s J n F 1 b 3 Q 7 S 2 V l c F V u a X F 1 Z V J v d 3 M m c X V v d D s s J n F 1 b 3 Q 7 R G l z c G x h e U 9 y Z G l u Y W w m c X V v d D s s J n F 1 b 3 Q 7 R X J y b 3 J N Z X N z Y W d l J n F 1 b 3 Q 7 L C Z x d W 9 0 O 1 N v d X J j Z V B y b 3 Z p Z G V y V H l w Z S Z x d W 9 0 O y w m c X V v d D t E a X N w b G F 5 I E Z v b G R l c i Z x d W 9 0 O y w m c X V v d D t F b m N v Z G l u Z 0 h p b n Q m c X V v d D s s J n F 1 b 3 Q 7 U 2 9 y d C B C e S B D b 2 x 1 b W 4 g T m F t Z S Z x d W 9 0 O y w m c X V v d D t U Y W J s Z S B E Z X N j c m l w d G l v b i Z x d W 9 0 O 1 0 i I C 8 + P E V u d H J 5 I F R 5 c G U 9 I k Z p b G x D b 2 x 1 b W 5 U e X B l c y I g V m F s d W U 9 I n N B d 0 1 H Q m d Z R 0 F 3 T U d C Z 0 V E Q V F F Q k F 3 S U J B U U 1 F Q X d Z R U J n W U J B d 1 F I Q n d j R E F R S U d C Z 1 l E Q m d Z P S I g L z 4 8 R W 5 0 c n k g V H l w Z T 0 i R m l s b F N 0 Y X R 1 c y I g V m F s d W U 9 I n N D b 2 1 w b G V 0 Z S I g L z 4 8 L 1 N 0 Y W J s Z U V u d H J p Z X M + P C 9 J d G V t P j x J d G V t P j x J d G V t T G 9 j Y X R p b 2 4 + P E l 0 Z W 1 U e X B l P k Z v c m 1 1 b G E 8 L 0 l 0 Z W 1 U e X B l P j x J d G V t U G F 0 a D 5 T Z W N 0 a W 9 u M S 9 D b 2 x 1 b W 5 z R E 1 W L 0 N v b H V t b n N E T V Y 8 L 0 l 0 Z W 1 Q Y X R o P j w v S X R l b U x v Y 2 F 0 a W 9 u P j x T d G F i b G V F b n R y a W V z I C 8 + P C 9 J d G V t P j x J d G V t P j x J d G V t T G 9 j Y X R p b 2 4 + P E l 0 Z W 1 U e X B l P k Z v c m 1 1 b G E 8 L 0 l 0 Z W 1 U e X B l P j x J d G V t U G F 0 a D 5 T Z W N 0 a W 9 u M S 9 D b 2 x 1 b W 5 z R E 1 W L 0 N v b H V t b l R 5 c G V z P C 9 J d G V t U G F 0 a D 4 8 L 0 l 0 Z W 1 M b 2 N h d G l v b j 4 8 U 3 R h Y m x l R W 5 0 c m l l c y A v P j w v S X R l b T 4 8 S X R l b T 4 8 S X R l b U x v Y 2 F 0 a W 9 u P j x J d G V t V H l w Z T 5 G b 3 J t d W x h P C 9 J d G V t V H l w Z T 4 8 S X R l b V B h d G g + U 2 V j d G l v b j E v Q 2 9 s d W 1 u c 0 R N V i 9 D b 2 x 1 b W 5 S Z W 5 h b W U 8 L 0 l 0 Z W 1 Q Y X R o P j w v S X R l b U x v Y 2 F 0 a W 9 u P j x T d G F i b G V F b n R y a W V z I C 8 + P C 9 J d G V t P j x J d G V t P j x J d G V t T G 9 j Y X R p b 2 4 + P E l 0 Z W 1 U e X B l P k Z v c m 1 1 b G E 8 L 0 l 0 Z W 1 U e X B l P j x J d G V t U G F 0 a D 5 T Z W N 0 a W 9 u M S 9 D b 2 x 1 b W 5 z R E 1 W L 1 N l b G Z K b 2 l u P C 9 J d G V t U G F 0 a D 4 8 L 0 l 0 Z W 1 M b 2 N h d G l v b j 4 8 U 3 R h Y m x l R W 5 0 c m l l c y A v P j w v S X R l b T 4 8 S X R l b T 4 8 S X R l b U x v Y 2 F 0 a W 9 u P j x J d G V t V H l w Z T 5 G b 3 J t d W x h P C 9 J d G V t V H l w Z T 4 8 S X R l b V B h d G g + U 2 V j d G l v b j E v Q 2 9 s d W 1 u c 0 R N V i 9 T b 3 J 0 Q n l D b 2 x 1 b W 4 8 L 0 l 0 Z W 1 Q Y X R o P j w v S X R l b U x v Y 2 F 0 a W 9 u P j x T d G F i b G V F b n R y a W V z I C 8 + P C 9 J d G V t P j x J d G V t P j x J d G V t T G 9 j Y X R p b 2 4 + P E l 0 Z W 1 U e X B l P k Z v c m 1 1 b G E 8 L 0 l 0 Z W 1 U e X B l P j x J d G V t U G F 0 a D 5 T Z W N 0 a W 9 u M S 9 D b 2 x 1 b W 5 z R E 1 W L 0 p v a W 5 U b 1 R h Y m x l c z w v S X R l b V B h d G g + P C 9 J d G V t T G 9 j Y X R p b 2 4 + P F N 0 Y W J s Z U V u d H J p Z X M g L z 4 8 L 0 l 0 Z W 0 + P E l 0 Z W 0 + P E l 0 Z W 1 M b 2 N h d G l v b j 4 8 S X R l b V R 5 c G U + R m 9 y b X V s Y T w v S X R l b V R 5 c G U + P E l 0 Z W 1 Q Y X R o P l N l Y 3 R p b 2 4 x L 0 N v b H V t b n N E T V Y v V G F i b G V D b 2 x 1 b W 5 z P C 9 J d G V t U G F 0 a D 4 8 L 0 l 0 Z W 1 M b 2 N h d G l v b j 4 8 U 3 R h Y m x l R W 5 0 c m l l c y A v P j w v S X R l b T 4 8 S X R l b T 4 8 S X R l b U x v Y 2 F 0 a W 9 u P j x J d G V t V H l w Z T 5 G b 3 J t d W x h P C 9 J d G V t V H l w Z T 4 8 S X R l b V B h d G g + U 2 V j d G l v b j E v Q 2 9 s d W 1 u c 0 R N V i 9 D b 2 x 1 b W 5 E Y X R h V H l w Z T w v S X R l b V B h d G g + P C 9 J d G V t T G 9 j Y X R p b 2 4 + P F N 0 Y W J s Z U V u d H J p Z X M g L z 4 8 L 0 l 0 Z W 0 + P E l 0 Z W 0 + P E l 0 Z W 1 M b 2 N h d G l v b j 4 8 S X R l b V R 5 c G U + R m 9 y b X V s Y T w v S X R l b V R 5 c G U + P E l 0 Z W 1 Q Y X R o P l N l Y 3 R p b 2 4 x L 0 N v b H V t b n M v U 2 9 1 c m N l P C 9 J d G V t U G F 0 a D 4 8 L 0 l 0 Z W 1 M b 2 N h d G l v b j 4 8 U 3 R h Y m x l R W 5 0 c m l l c y A v P j w v S X R l b T 4 8 S X R l b T 4 8 S X R l b U x v Y 2 F 0 a W 9 u P j x J d G V t V H l w Z T 5 G b 3 J t d W x h P C 9 J d G V t V H l w Z T 4 8 S X R l b V B h d G g + U 2 V j d G l v b j E v U m V s Y X R p b 2 5 z a G l w c y 9 S Z W 1 v d m V D b 2 x z P C 9 J d G V t U G F 0 a D 4 8 L 0 l 0 Z W 1 M b 2 N h d G l v b j 4 8 U 3 R h Y m x l R W 5 0 c m l l c y A v P j w v S X R l b T 4 8 S X R l b T 4 8 S X R l b U x v Y 2 F 0 a W 9 u P j x J d G V t V H l w Z T 5 G b 3 J t d W x h P C 9 J d G V t V H l w Z T 4 8 S X R l b V B h d G g + U 2 V j d G l v b j E v R G V 0 Y W l s J T I w U m 9 3 J T I w R G V m a W 5 p d G l v b n M v U 2 9 1 c m N l P C 9 J d G V t U G F 0 a D 4 8 L 0 l 0 Z W 1 M b 2 N h d G l v b j 4 8 U 3 R h Y m x l R W 5 0 c m l l c y A v P j w v S X R l b T 4 8 S X R l b T 4 8 S X R l b U x v Y 2 F 0 a W 9 u P j x J d G V t V H l w Z T 5 G b 3 J t d W x h P C 9 J d G V t V H l w Z T 4 8 S X R l b V B h d G g + U 2 V j d G l v b j E v R G V 0 Y W l s J T I w U m 9 3 J T I w R G V m a W 5 p d G l v b n M v U m 9 3 R G V m Q 2 9 s V H l w Z T w v S X R l b V B h d G g + P C 9 J d G V t T G 9 j Y X R p b 2 4 + P F N 0 Y W J s Z U V u d H J p Z X M g L z 4 8 L 0 l 0 Z W 0 + P E l 0 Z W 0 + P E l 0 Z W 1 M b 2 N h d G l v b j 4 8 S X R l b V R 5 c G U + R m 9 y b X V s Y T w v S X R l b V R 5 c G U + P E l 0 Z W 1 Q Y X R o P l N l Y 3 R p b 2 4 x L 0 R l d G F p b C U y M F J v d y U y M E R l Z m l u a X R p b 2 5 z L 1 J l b m F t Z U N v b H M 8 L 0 l 0 Z W 1 Q Y X R o P j w v S X R l b U x v Y 2 F 0 a W 9 u P j x T d G F i b G V F b n R y a W V z I C 8 + P C 9 J d G V t P j x J d G V t P j x J d G V t T G 9 j Y X R p b 2 4 + P E l 0 Z W 1 U e X B l P k Z v c m 1 1 b G E 8 L 0 l 0 Z W 1 U e X B l P j x J d G V t U G F 0 a D 5 T Z W N 0 a W 9 u M S 9 E Z X R h a W w l M j B S b 3 c l M j B E Z W Z p b m l 0 a W 9 u c y 9 N Z W F z d X J l S m 9 p b j w v S X R l b V B h d G g + P C 9 J d G V t T G 9 j Y X R p b 2 4 + P F N 0 Y W J s Z U V u d H J p Z X M g L z 4 8 L 0 l 0 Z W 0 + P E l 0 Z W 0 + P E l 0 Z W 1 M b 2 N h d G l v b j 4 8 S X R l b V R 5 c G U + R m 9 y b X V s Y T w v S X R l b V R 5 c G U + P E l 0 Z W 1 Q Y X R o P l N l Y 3 R p b 2 4 x L 0 R l d G F p b C U y M F J v d y U y M E R l Z m l u a X R p b 2 5 z L 0 1 l Y X N 1 c m V D b 2 x z P C 9 J d G V t U G F 0 a D 4 8 L 0 l 0 Z W 1 M b 2 N h d G l v b j 4 8 U 3 R h Y m x l R W 5 0 c m l l c y A v P j w v S X R l b T 4 8 S X R l b T 4 8 S X R l b U x v Y 2 F 0 a W 9 u P j x J d G V t V H l w Z T 5 G b 3 J t d W x h P C 9 J d G V t V H l w Z T 4 8 S X R l b V B h d G g + U 2 V j d G l v b j E v R G V 0 Y W l s J T I w U m 9 3 J T I w R G V m a W 5 p d G l v b n M v V G F i b G V z S m 9 p b j w v S X R l b V B h d G g + P C 9 J d G V t T G 9 j Y X R p b 2 4 + P F N 0 Y W J s Z U V u d H J p Z X M g L z 4 8 L 0 l 0 Z W 0 + P E l 0 Z W 0 + P E l 0 Z W 1 M b 2 N h d G l v b j 4 8 S X R l b V R 5 c G U + R m 9 y b X V s Y T w v S X R l b V R 5 c G U + P E l 0 Z W 1 Q Y X R o P l N l Y 3 R p b 2 4 x L 0 R l d G F p b C U y M F J v d y U y M E R l Z m l u a X R p b 2 5 z L 1 R h Y m x l c 0 N v b H M 8 L 0 l 0 Z W 1 Q Y X R o P j w v S X R l b U x v Y 2 F 0 a W 9 u P j x T d G F i b G V F b n R y a W V z I C 8 + P C 9 J d G V t P j x J d G V t P j x J d G V t T G 9 j Y X R p b 2 4 + P E l 0 Z W 1 U e X B l P k Z v c m 1 1 b G E 8 L 0 l 0 Z W 1 U e X B l P j x J d G V t U G F 0 a D 5 T Z W N 0 a W 9 u M S 9 E Z X R h a W w l M j B S b 3 c l M j B E Z W Z p b m l 0 a W 9 u c y 9 S Z W 9 y Z G V y Q 2 9 s c z w v S X R l b V B h d G g + P C 9 J d G V t T G 9 j Y X R p b 2 4 + P F N 0 Y W J s Z U V u d H J p Z X M g L z 4 8 L 0 l 0 Z W 0 + P E l 0 Z W 0 + P E l 0 Z W 1 M b 2 N h d G l v b j 4 8 S X R l b V R 5 c G U + R m 9 y b X V s Y T w v S X R l b V R 5 c G U + P E l 0 Z W 1 Q Y X R o P l N l Y 3 R p b 2 4 x L 0 N v b H V t b n M v U m V t b 3 Z l Q 2 9 s c z w v S X R l b V B h d G g + P C 9 J d G V t T G 9 j Y X R p b 2 4 + P F N 0 Y W J s Z U V u d H J p Z X M g L z 4 8 L 0 l 0 Z W 0 + P E l 0 Z W 0 + P E l 0 Z W 1 M b 2 N h d G l v b j 4 8 S X R l b V R 5 c G U + R m 9 y b X V s Y T w v S X R l b V R 5 c G U + P E l 0 Z W 1 Q Y X R o P l N l Y 3 R p b 2 4 x L 1 B l c n N w Z W N 0 a X Z l J T I w Q 2 9 s d W 1 u c y 9 S Z W 1 v d m V D b 2 x 1 b W 5 z P C 9 J d G V t U G F 0 a D 4 8 L 0 l 0 Z W 1 M b 2 N h d G l v b j 4 8 U 3 R h Y m x l R W 5 0 c m l l c y A v P j w v S X R l b T 4 8 S X R l b T 4 8 S X R l b U x v Y 2 F 0 a W 9 u P j x J d G V t V H l w Z T 5 G b 3 J t d W x h P C 9 J d G V t V H l w Z T 4 8 S X R l b V B h d G g + U 2 V j d G l v b j E v U G F y d G l 0 a W 9 u c z w v S X R l b V B h d G g + P C 9 J d G V t T G 9 j Y X R p b 2 4 + P F N 0 Y W J s Z U V u d H J p Z X M + P E V u d H J 5 I F R 5 c G U 9 I k l z U H J p d m F 0 Z S I g V m F s d W U 9 I m w w I i A v P j x F b n R y e S B U e X B l P S J O Y W 1 l V X B k Y X R l Z E F m d G V y R m l s b C I g V m F s d W U 9 I m w w I i A v P j x F b n R y e S B U e X B l P S J G a W x s R W 5 h Y m x l Z C I g V m F s d W U 9 I m w x I i A v P j x F b n R y e S B U e X B l P S J G a W x s T 2 J q Z W N 0 V H l w Z S I g V m F s d W U 9 I n N U Y W J s Z S I g L z 4 8 R W 5 0 c n k g V H l w Z T 0 i R m l s b F R v R G F 0 Y U 1 v Z G V s R W 5 h Y m x l Z C I g V m F s d W U 9 I m w w I i A v P j x F b n R y e S B U e X B l P S J S Z X N 1 b H R U e X B l I i B W Y W x 1 Z T 0 i c 1 R h Y m x l I i A v P j x F b n R y e S B U e X B l P S J C d W Z m Z X J O Z X h 0 U m V m c m V z a C I g V m F s d W U 9 I m w w I i A v P j x F b n R y e S B U e X B l P S J S Z W x h d G l v b n N o a X B J b m Z v Q 2 9 u d G F p b m V y I i B W Y W x 1 Z T 0 i c 3 s m c X V v d D t j b 2 x 1 b W 5 D b 3 V u d C Z x d W 9 0 O z o 4 L C Z x d W 9 0 O 2 t l e U N v b H V t b k 5 h b W V z J n F 1 b 3 Q 7 O l t d L C Z x d W 9 0 O 3 F 1 Z X J 5 U m V s Y X R p b 2 5 z a G l w c y Z x d W 9 0 O z p b X S w m c X V v d D t j b 2 x 1 b W 5 J Z G V u d G l 0 a W V z J n F 1 b 3 Q 7 O l s m c X V v d D t T Z W N 0 a W 9 u M S 9 Q Y X J 0 a X R p b 2 5 z L 0 l u Z G V 4 Q 2 9 s L n t Q Y X J 0 a X R p b 2 4 g S W 5 k Z X g g S U Q s N 3 0 m c X V v d D s s J n F 1 b 3 Q 7 U 2 V j d G l v b j E v U G F y d G l 0 a W 9 u c y 9 J b m R l e E N v b C 5 7 V G F i b G U g T m F t Z S w 2 f S Z x d W 9 0 O y w m c X V v d D t T Z W N 0 a W 9 u M S 9 Q Y X J 0 a X R p b 2 5 z L 0 l u Z G V 4 Q 2 9 s L n t Q Y X J 0 a X R p b 2 4 g T m F t Z S w w f S Z x d W 9 0 O y w m c X V v d D t T Z W N 0 a W 9 u M S 9 Q Y X J 0 a X R p b 2 5 z L 0 l u Z G V 4 Q 2 9 s L n t Q Y X J 0 a X R p b 2 4 g U X V l c n k s M n 0 m c X V v d D s s J n F 1 b 3 Q 7 U 2 V j d G l v b j E v U G F y d G l 0 a W 9 u c y 9 J b m R l e E N v b C 5 7 U G F y d G l 0 a W 9 u I E R l c 2 N y a X B 0 a W 9 u L D F 9 J n F 1 b 3 Q 7 L C Z x d W 9 0 O 1 N l Y 3 R p b 2 4 x L 1 B h c n R p d G l v b n M v S W 5 k Z X h D b 2 w u e 0 1 v Z G U s M 3 0 m c X V v d D s s J n F 1 b 3 Q 7 U 2 V j d G l v b j E v U G F y d G l 0 a W 9 u c y 9 J b m R l e E N v b C 5 7 R G F 0 Y V Z p Z X c s N H 0 m c X V v d D s s J n F 1 b 3 Q 7 U 2 V j d G l v b j E v U G F y d G l 0 a W 9 u c y 9 J b m R l e E N v b C 5 7 T W 9 k a W Z p Z W R U a W 1 l L D V 9 J n F 1 b 3 Q 7 X S w m c X V v d D t D b 2 x 1 b W 5 D b 3 V u d C Z x d W 9 0 O z o 4 L C Z x d W 9 0 O 0 t l e U N v b H V t b k 5 h b W V z J n F 1 b 3 Q 7 O l t d L C Z x d W 9 0 O 0 N v b H V t b k l k Z W 5 0 a X R p Z X M m c X V v d D s 6 W y Z x d W 9 0 O 1 N l Y 3 R p b 2 4 x L 1 B h c n R p d G l v b n M v S W 5 k Z X h D b 2 w u e 1 B h c n R p d G l v b i B J b m R l e C B J R C w 3 f S Z x d W 9 0 O y w m c X V v d D t T Z W N 0 a W 9 u M S 9 Q Y X J 0 a X R p b 2 5 z L 0 l u Z G V 4 Q 2 9 s L n t U Y W J s Z S B O Y W 1 l L D Z 9 J n F 1 b 3 Q 7 L C Z x d W 9 0 O 1 N l Y 3 R p b 2 4 x L 1 B h c n R p d G l v b n M v S W 5 k Z X h D b 2 w u e 1 B h c n R p d G l v b i B O Y W 1 l L D B 9 J n F 1 b 3 Q 7 L C Z x d W 9 0 O 1 N l Y 3 R p b 2 4 x L 1 B h c n R p d G l v b n M v S W 5 k Z X h D b 2 w u e 1 B h c n R p d G l v b i B R d W V y e S w y f S Z x d W 9 0 O y w m c X V v d D t T Z W N 0 a W 9 u M S 9 Q Y X J 0 a X R p b 2 5 z L 0 l u Z G V 4 Q 2 9 s L n t Q Y X J 0 a X R p b 2 4 g R G V z Y 3 J p c H R p b 2 4 s M X 0 m c X V v d D s s J n F 1 b 3 Q 7 U 2 V j d G l v b j E v U G F y d G l 0 a W 9 u c y 9 J b m R l e E N v b C 5 7 T W 9 k Z S w z f S Z x d W 9 0 O y w m c X V v d D t T Z W N 0 a W 9 u M S 9 Q Y X J 0 a X R p b 2 5 z L 0 l u Z G V 4 Q 2 9 s L n t E Y X R h V m l l d y w 0 f S Z x d W 9 0 O y w m c X V v d D t T Z W N 0 a W 9 u M S 9 Q Y X J 0 a X R p b 2 5 z L 0 l u Z G V 4 Q 2 9 s L n t N b 2 R p Z m l l Z F R p b W U s N X 0 m c X V v d D t d L C Z x d W 9 0 O 1 J l b G F 0 a W 9 u c 2 h p c E l u Z m 8 m c X V v d D s 6 W 1 1 9 I i A v P j x F b n R y e S B U e X B l P S J B Z G R l Z F R v R G F 0 Y U 1 v Z G V s I i B W Y W x 1 Z T 0 i b D A i I C 8 + P E V u d H J 5 I F R 5 c G U 9 I k Z p b G x l Z E N v b X B s Z X R l U m V z d W x 0 V G 9 X b 3 J r c 2 h l Z X Q i I F Z h b H V l P S J s M S I g L z 4 8 R W 5 0 c n k g V H l w Z T 0 i U m V j b 3 Z l c n l U Y X J n Z X R S b 3 c i I F Z h b H V l P S J s M T A i I C 8 + P E V u d H J 5 I F R 5 c G U 9 I l J l Y 2 9 2 Z X J 5 V G F y Z 2 V 0 Q 2 9 s d W 1 u I i B W Y W x 1 Z T 0 i b D Q i I C 8 + P E V u d H J 5 I F R 5 c G U 9 I l J l Y 2 9 2 Z X J 5 V G F y Z 2 V 0 U 2 h l Z X Q i I F Z h b H V l P S J z U m 9 s Z S B N Z W 1 i Z X J z I i A v P j x F b n R y e S B U e X B l P S J G a W x s V G F y Z 2 V 0 T m F t Z U N 1 c 3 R v b W l 6 Z W Q i I F Z h b H V l P S J s M S I g L z 4 8 R W 5 0 c n k g V H l w Z T 0 i T G 9 h Z G V k V G 9 B b m F s e X N p c 1 N l c n Z p Y 2 V z I i B W Y W x 1 Z T 0 i b D A i I C 8 + P E V u d H J 5 I F R 5 c G U 9 I l F 1 Z X J 5 S U Q i I F Z h b H V l P S J z N D B k O G U 3 Z G I t M 2 M 4 Y S 0 0 O D A x L T h i N m E t N T E 0 Y z F m Y T F h O W I y I i A v P j x F b n R y e S B U e X B l P S J R d W V y e U d y b 3 V w S U Q i I F Z h b H V l P S J z Z T E 3 M j M x M z I t N j g y Z S 0 0 O G V i L W E 4 Z T c t M D k 1 O W M z Z W N i N D c w I i A v P j x F b n R y e S B U e X B l P S J G a W x s Q 2 9 1 b n Q i I F Z h b H V l P S J s M j E i I C 8 + P E V u d H J 5 I F R 5 c G U 9 I k Z p b G x F c n J v c k N v Z G U i I F Z h b H V l P S J z V W 5 r b m 9 3 b i I g L z 4 8 R W 5 0 c n k g V H l w Z T 0 i R m l s b E N v b H V t b k 5 h b W V z I i B W Y W x 1 Z T 0 i c 1 s m c X V v d D t Q Y X J 0 a X R p b 2 4 g S W 5 k Z X g g S U Q m c X V v d D s s J n F 1 b 3 Q 7 V G F i b G U g T m F t Z S Z x d W 9 0 O y w m c X V v d D t Q Y X J 0 a X R p b 2 4 g T m F t Z S Z x d W 9 0 O y w m c X V v d D t Q Y X J 0 a X R p b 2 4 g U X V l c n k m c X V v d D s s J n F 1 b 3 Q 7 U G F y d G l 0 a W 9 u I E R l c 2 N y a X B 0 a W 9 u J n F 1 b 3 Q 7 L C Z x d W 9 0 O 0 1 v Z G U m c X V v d D s s J n F 1 b 3 Q 7 R G F 0 Y V Z p Z X c m c X V v d D s s J n F 1 b 3 Q 7 T W 9 k a W Z p Z W R U a W 1 l J n F 1 b 3 Q 7 X S I g L z 4 8 R W 5 0 c n k g V H l w Z T 0 i R m l s b E V y c m 9 y Q 2 9 1 b n Q i I F Z h b H V l P S J s M C I g L z 4 8 R W 5 0 c n k g V H l w Z T 0 i R m l s b F R h c m d l d C I g V m F s d W U 9 I n N Q Y X J 0 a X R p b 2 5 z I i A v P j x F b n R y e S B U e X B l P S J G a W x s U 3 R h d H V z I i B W Y W x 1 Z T 0 i c 0 N v b X B s Z X R l I i A v P j x F b n R y e S B U e X B l P S J G a W x s T G F z d F V w Z G F 0 Z W Q i I F Z h b H V l P S J k M j A x O C 0 w N i 0 y N l Q y M D o y M D o 0 N y 4 x N j g 3 N z Q 1 W i I g L z 4 8 R W 5 0 c n k g V H l w Z T 0 i R m l s b E N v b H V t b l R 5 c G V z I i B W Y W x 1 Z T 0 i c 0 J R W U d C Z 1 l E Q X d j P S I g L z 4 8 L 1 N 0 Y W J s Z U V u d H J p Z X M + P C 9 J d G V t P j x J d G V t P j x J d G V t T G 9 j Y X R p b 2 4 + P E l 0 Z W 1 U e X B l P k Z v c m 1 1 b G E 8 L 0 l 0 Z W 1 U e X B l P j x J d G V t U G F 0 a D 5 T Z W N 0 a W 9 u M S 9 Q Y X J 0 a X R p b 2 5 z L 1 N v d X J j Z T w v S X R l b V B h d G g + P C 9 J d G V t T G 9 j Y X R p b 2 4 + P F N 0 Y W J s Z U V u d H J p Z X M g L z 4 8 L 0 l 0 Z W 0 + P E l 0 Z W 0 + P E l 0 Z W 1 M b 2 N h d G l v b j 4 8 S X R l b V R 5 c G U + R m 9 y b X V s Y T w v S X R l b V R 5 c G U + P E l 0 Z W 1 Q Y X R o P l N l Y 3 R p b 2 4 x L 1 B h c n R p d G l v b n M v U m V u Y W 1 l P C 9 J d G V t U G F 0 a D 4 8 L 0 l 0 Z W 1 M b 2 N h d G l v b j 4 8 U 3 R h Y m x l R W 5 0 c m l l c y A v P j w v S X R l b T 4 8 S X R l b T 4 8 S X R l b U x v Y 2 F 0 a W 9 u P j x J d G V t V H l w Z T 5 G b 3 J t d W x h P C 9 J d G V t V H l w Z T 4 8 S X R l b V B h d G g + U 2 V j d G l v b j E v U G F y d G l 0 a W 9 u c y 9 U Y W J s Z X N K b 2 l u P C 9 J d G V t U G F 0 a D 4 8 L 0 l 0 Z W 1 M b 2 N h d G l v b j 4 8 U 3 R h Y m x l R W 5 0 c m l l c y A v P j w v S X R l b T 4 8 S X R l b T 4 8 S X R l b U x v Y 2 F 0 a W 9 u P j x J d G V t V H l w Z T 5 G b 3 J t d W x h P C 9 J d G V t V H l w Z T 4 8 S X R l b V B h d G g + U 2 V j d G l v b j E v U G F y d G l 0 a W 9 u c y 9 U Y W J s Z X N D b 2 x 1 b W 5 z P C 9 J d G V t U G F 0 a D 4 8 L 0 l 0 Z W 1 M b 2 N h d G l v b j 4 8 U 3 R h Y m x l R W 5 0 c m l l c y A v P j w v S X R l b T 4 8 S X R l b T 4 8 S X R l b U x v Y 2 F 0 a W 9 u P j x J d G V t V H l w Z T 5 G b 3 J t d W x h P C 9 J d G V t V H l w Z T 4 8 S X R l b V B h d G g + U 2 V j d G l v b j E v U G F y d G l 0 a W 9 u c y 9 S Z W 1 v d m V D b 2 x z P C 9 J d G V t U G F 0 a D 4 8 L 0 l 0 Z W 1 M b 2 N h d G l v b j 4 8 U 3 R h Y m x l R W 5 0 c m l l c y A v P j w v S X R l b T 4 8 S X R l b T 4 8 S X R l b U x v Y 2 F 0 a W 9 u P j x J d G V t V H l w Z T 5 G b 3 J t d W x h P C 9 J d G V t V H l w Z T 4 8 S X R l b V B h d G g + U 2 V j d G l v b j E v U m 9 s Z X M v U 2 9 1 c m N l P C 9 J d G V t U G F 0 a D 4 8 L 0 l 0 Z W 1 M b 2 N h d G l v b j 4 8 U 3 R h Y m x l R W 5 0 c m l l c y A v P j w v S X R l b T 4 8 S X R l b T 4 8 S X R l b U x v Y 2 F 0 a W 9 u P j x J d G V t V H l w Z T 5 G b 3 J t d W x h P C 9 J d G V t V H l w Z T 4 8 S X R l b V B h d G g + U 2 V j d G l v b j E v U m 9 s Z X N E T V Y 8 L 0 l 0 Z W 1 Q Y X R o P j w v S X R l b U x v Y 2 F 0 a W 9 u P j x T d G F i b G V F b n R y a W V z P j x F b n R y e S B U e X B l P S J J c 1 B y a X Z h d G U i I F Z h b H V l P S J s M C I g L z 4 8 R W 5 0 c n k g V H l w Z T 0 i T m F t Z V V w Z G F 0 Z W R B Z n R l c k Z p b G w i I F Z h b H V l P S J s M C I g L z 4 8 R W 5 0 c n k g V H l w Z T 0 i R m l s b E V u Y W J s Z W Q i I F Z h b H V l P S J s M C I g L z 4 8 R W 5 0 c n k g V H l w Z T 0 i R m l s b E 9 i a m V j d F R 5 c G U i I F Z h b H V l P S J z Q 2 9 u b m V j d G l v b k 9 u b H k i I C 8 + P E V u d H J 5 I F R 5 c G U 9 I k Z p b G x U b 0 R h d G F N b 2 R l b E V u Y W J s Z W Q i I F Z h b H V l P S J s M C I g L z 4 8 R W 5 0 c n k g V H l w Z T 0 i U m V z d W x 0 V H l w Z S I g V m F s d W U 9 I n N U Y W J s Z S I g L z 4 8 R W 5 0 c n k g V H l w Z T 0 i Q n V m Z m V y T m V 4 d F J l Z n J l c 2 g i I F Z h b H V l P S J s M C I g L z 4 8 R W 5 0 c n k g V H l w Z T 0 i R m l s b E N v b H V t b l R 5 c G V z I i B W Y W x 1 Z T 0 i c 0 J B U U d C Z 0 1 I Q m c 9 P S I g L z 4 8 R W 5 0 c n k g V H l w Z T 0 i U m V s Y X R p b 2 5 z a G l w S W 5 m b 0 N v b n R h a W 5 l c i I g V m F s d W U 9 I n N 7 J n F 1 b 3 Q 7 Y 2 9 s d W 1 u Q 2 9 1 b n Q m c X V v d D s 6 N y w m c X V v d D t r Z X l D b 2 x 1 b W 5 O Y W 1 l c y Z x d W 9 0 O z p b X S w m c X V v d D t x d W V y e V J l b G F 0 a W 9 u c 2 h p c H M m c X V v d D s 6 W 1 0 s J n F 1 b 3 Q 7 Y 2 9 s d W 1 u S W R l b n R p d G l l c y Z x d W 9 0 O z p b J n F 1 b 3 Q 7 U 2 V j d G l v b j E v U m 9 s Z X N E T V Y v U 2 9 1 c m N l L n t J R C w w f S Z x d W 9 0 O y w m c X V v d D t T Z W N 0 a W 9 u M S 9 S b 2 x l c 0 R N V i 9 T b 3 V y Y 2 U u e 0 1 v Z G V s S U Q s M X 0 m c X V v d D s s J n F 1 b 3 Q 7 U 2 V j d G l v b j E v U m 9 s Z X N E T V Y v U 2 9 1 c m N l L n t O Y W 1 l L D J 9 J n F 1 b 3 Q 7 L C Z x d W 9 0 O 1 N l Y 3 R p b 2 4 x L 1 J v b G V z R E 1 W L 1 N v d X J j Z S 5 7 R G V z Y 3 J p c H R p b 2 4 s M 3 0 m c X V v d D s s J n F 1 b 3 Q 7 U 2 V j d G l v b j E v U m 9 s Z X N E T V Y v U 2 9 1 c m N l L n t N b 2 R l b F B l c m 1 p c 3 N p b 2 4 s N H 0 m c X V v d D s s J n F 1 b 3 Q 7 U 2 V j d G l v b j E v U m 9 s Z X N E T V Y v U 2 9 1 c m N l L n t N b 2 R p Z m l l Z F R p b W U s N X 0 m c X V v d D s s J n F 1 b 3 Q 7 U 2 V j d G l v b j E v U m 9 s Z X N E T V Y v T W 9 k Z W x Q Z X J t a X N z a W 9 u Q 2 9 s d W 1 u L n t N b 2 R l b C B Q Z X J t a X N z a W 9 u L D Z 9 J n F 1 b 3 Q 7 X S w m c X V v d D t D b 2 x 1 b W 5 D b 3 V u d C Z x d W 9 0 O z o 3 L C Z x d W 9 0 O 0 t l e U N v b H V t b k 5 h b W V z J n F 1 b 3 Q 7 O l t d L C Z x d W 9 0 O 0 N v b H V t b k l k Z W 5 0 a X R p Z X M m c X V v d D s 6 W y Z x d W 9 0 O 1 N l Y 3 R p b 2 4 x L 1 J v b G V z R E 1 W L 1 N v d X J j Z S 5 7 S U Q s M H 0 m c X V v d D s s J n F 1 b 3 Q 7 U 2 V j d G l v b j E v U m 9 s Z X N E T V Y v U 2 9 1 c m N l L n t N b 2 R l b E l E L D F 9 J n F 1 b 3 Q 7 L C Z x d W 9 0 O 1 N l Y 3 R p b 2 4 x L 1 J v b G V z R E 1 W L 1 N v d X J j Z S 5 7 T m F t Z S w y f S Z x d W 9 0 O y w m c X V v d D t T Z W N 0 a W 9 u M S 9 S b 2 x l c 0 R N V i 9 T b 3 V y Y 2 U u e 0 R l c 2 N y a X B 0 a W 9 u L D N 9 J n F 1 b 3 Q 7 L C Z x d W 9 0 O 1 N l Y 3 R p b 2 4 x L 1 J v b G V z R E 1 W L 1 N v d X J j Z S 5 7 T W 9 k Z W x Q Z X J t a X N z a W 9 u L D R 9 J n F 1 b 3 Q 7 L C Z x d W 9 0 O 1 N l Y 3 R p b 2 4 x L 1 J v b G V z R E 1 W L 1 N v d X J j Z S 5 7 T W 9 k a W Z p Z W R U a W 1 l L D V 9 J n F 1 b 3 Q 7 L C Z x d W 9 0 O 1 N l Y 3 R p b 2 4 x L 1 J v b G V z R E 1 W L 0 1 v Z G V s U G V y b W l z c 2 l v b k N v b H V t b i 5 7 T W 9 k Z W w g U G V y b W l z c 2 l v b i w 2 f S Z x d W 9 0 O 1 0 s J n F 1 b 3 Q 7 U m V s Y X R p b 2 5 z a G l w S W 5 m b y Z x d W 9 0 O z p b X X 0 i I C 8 + P E V u d H J 5 I F R 5 c G U 9 I k F k Z G V k V G 9 E Y X R h T W 9 k Z W w i I F Z h b H V l P S J s M C I g L z 4 8 R W 5 0 c n k g V H l w Z T 0 i R m l s b G V k Q 2 9 t c G x l d G V S Z X N 1 b H R U b 1 d v c m t z a G V l d C I g V m F s d W U 9 I m w w I i A v P j x F b n R y e S B U e X B l P S J S Z W N v d m V y e V R h c m d l d F J v d y I g V m F s d W U 9 I m w x I i A v P j x F b n R y e S B U e X B l P S J S Z W N v d m V y e V R h c m d l d E N v b H V t b i I g V m F s d W U 9 I m w x I i A v P j x F b n R y e S B U e X B l P S J S Z W N v d m V y e V R h c m d l d F N o Z W V 0 I i B W Y W x 1 Z T 0 i c 1 N o Z W V 0 M S I g L z 4 8 R W 5 0 c n k g V H l w Z T 0 i R m l s b F R h c m d l d E 5 h b W V D d X N 0 b 2 1 p e m V k I i B W Y W x 1 Z T 0 i b D E i I C 8 + P E V u d H J 5 I F R 5 c G U 9 I k x v Y W R l Z F R v Q W 5 h b H l z a X N T Z X J 2 a W N l c y I g V m F s d W U 9 I m w w I i A v P j x F b n R y e S B U e X B l P S J R d W V y e U l E I i B W Y W x 1 Z T 0 i c z d i M D l j Y m I 3 L T J l Z j M t N G Y x Z i 1 h M m Y w L T Y 0 N 2 E w M j c y Y W U 5 Y S I g L z 4 8 R W 5 0 c n k g V H l w Z T 0 i R m l s b F N 0 Y X R 1 c y I g V m F s d W U 9 I n N D b 2 1 w b G V 0 Z S I g L z 4 8 R W 5 0 c n k g V H l w Z T 0 i R m l s b E V y c m 9 y Q 2 9 k Z S I g V m F s d W U 9 I n N V b m t u b 3 d u I i A v P j x F b n R y e S B U e X B l P S J G a W x s T G F z d F V w Z G F 0 Z W Q i I F Z h b H V l P S J k M j A x O C 0 w N i 0 y N F Q x M z o w N j o y N S 4 z N T Q 4 M j E 5 W i I g L z 4 8 R W 5 0 c n k g V H l w Z T 0 i U X V l c n l H c m 9 1 c E l E I i B W Y W x 1 Z T 0 i c z Y w Y j d l O D E 3 L T U 1 O D A t N D E 1 M C 0 4 Y j Y 5 L T h m Y j g y N D M 3 Y T I 5 Y y I g L z 4 8 R W 5 0 c n k g V H l w Z T 0 i R m l s b E N v b H V t b k 5 h b W V z I i B W Y W x 1 Z T 0 i c 1 s m c X V v d D t J R C Z x d W 9 0 O y w m c X V v d D t N b 2 R l b E l E J n F 1 b 3 Q 7 L C Z x d W 9 0 O 1 N l Y 3 V y a X R 5 I F J v b G U m c X V v d D s s J n F 1 b 3 Q 7 U 2 V j d X J p d H k g U m 9 s Z S B E Z X N j c m l w d G l v b i Z x d W 9 0 O y w m c X V v d D t N b 2 R l b F B l c m 1 p c 3 N p b 2 4 m c X V v d D s s J n F 1 b 3 Q 7 T W 9 k a W Z p Z W R U a W 1 l J n F 1 b 3 Q 7 L C Z x d W 9 0 O 0 1 v Z G V s I F B l c m 1 p c 3 N p b 2 4 m c X V v d D t d I i A v P j w v U 3 R h Y m x l R W 5 0 c m l l c z 4 8 L 0 l 0 Z W 0 + P E l 0 Z W 0 + P E l 0 Z W 1 M b 2 N h d G l v b j 4 8 S X R l b V R 5 c G U + R m 9 y b X V s Y T w v S X R l b V R 5 c G U + P E l 0 Z W 1 Q Y X R o P l N l Y 3 R p b 2 4 x L 1 J v b G V z R E 1 W L 1 N v d X J j Z T w v S X R l b V B h d G g + P C 9 J d G V t T G 9 j Y X R p b 2 4 + P F N 0 Y W J s Z U V u d H J p Z X M g L z 4 8 L 0 l 0 Z W 0 + P E l 0 Z W 0 + P E l 0 Z W 1 M b 2 N h d G l v b j 4 8 S X R l b V R 5 c G U + R m 9 y b X V s Y T w v S X R l b V R 5 c G U + P E l 0 Z W 1 Q Y X R o P l N l Y 3 R p b 2 4 x L 1 J v b G V z R E 1 W L 1 J l b m F t Z U N v b H V t b n M 8 L 0 l 0 Z W 1 Q Y X R o P j w v S X R l b U x v Y 2 F 0 a W 9 u P j x T d G F i b G V F b n R y a W V z I C 8 + P C 9 J d G V t P j x J d G V t P j x J d G V t T G 9 j Y X R p b 2 4 + P E l 0 Z W 1 U e X B l P k Z v c m 1 1 b G E 8 L 0 l 0 Z W 1 U e X B l P j x J d G V t U G F 0 a D 5 T Z W N 0 a W 9 u M S 9 S b 2 x l c 0 R N V i 9 N b 2 R l b F B l c m 1 p c 3 N p b 2 5 D b 2 x 1 b W 4 8 L 0 l 0 Z W 1 Q Y X R o P j w v S X R l b U x v Y 2 F 0 a W 9 u P j x T d G F i b G V F b n R y a W V z I C 8 + P C 9 J d G V t P j x J d G V t P j x J d G V t T G 9 j Y X R p b 2 4 + P E l 0 Z W 1 U e X B l P k Z v c m 1 1 b G E 8 L 0 l 0 Z W 1 U e X B l P j x J d G V t U G F 0 a D 5 T Z W N 0 a W 9 u M S 9 S b 2 x l J T I w T W V t Y m V y c 2 h p c H M v U m V t b 3 Z l Q 2 9 s d W 1 u c z w v S X R l b V B h d G g + P C 9 J d G V t T G 9 j Y X R p b 2 4 + P F N 0 Y W J s Z U V u d H J p Z X M g L z 4 8 L 0 l 0 Z W 0 + P E l 0 Z W 0 + P E l 0 Z W 1 M b 2 N h d G l v b j 4 8 S X R l b V R 5 c G U + R m 9 y b X V s Y T w v S X R l b V R 5 c G U + P E l 0 Z W 1 Q Y X R o P l N l Y 3 R p b 2 4 x L 1 J l Z n J l c 2 h l Z C U y M F R p b W U 8 L 0 l 0 Z W 1 Q Y X R o P j w v S X R l b U x v Y 2 F 0 a W 9 u P j x T d G F i b G V F b n R y a W V z P j x F b n R y e S B U e X B l P S J J c 1 B y a X Z h d G U i I F Z h b H V l P S J s M C I g L z 4 8 R W 5 0 c n k g V H l w Z T 0 i T m F t Z V V w Z G F 0 Z W R B Z n R l c k Z p b G w i I F Z h b H V l P S J s M C I g L z 4 8 R W 5 0 c n k g V H l w Z T 0 i U X V l c n l H c m 9 1 c E l E I i B W Y W x 1 Z T 0 i c 2 M x M T U 4 Z W F j L T V m Y W Y t N D Q 3 N C 0 5 Z T U 0 L W M 1 N z A w M W Y 3 O T B m Y y I g L z 4 8 R W 5 0 c n k g V H l w Z T 0 i R m l s b E V u Y W J s Z W Q i I F Z h b H V l P S J s M S I g L z 4 8 R W 5 0 c n k g V H l w Z T 0 i R m l s b E 9 i a m V j d F R 5 c G U i I F Z h b H V l P S J z V G F i b G U i I C 8 + P E V u d H J 5 I F R 5 c G U 9 I k Z p b G x U b 0 R h d G F N b 2 R l b E V u Y W J s Z W Q i I F Z h b H V l P S J s M C I g L z 4 8 R W 5 0 c n k g V H l w Z T 0 i U m V z d W x 0 V H l w Z S I g V m F s d W U 9 I n N E Y X R l V G l t Z S I g L z 4 8 R W 5 0 c n k g V H l w Z T 0 i Q n V m Z m V y T m V 4 d F J l Z n J l c 2 g i I F Z h b H V l P S J s M C I g L z 4 8 R W 5 0 c n k g V H l w Z T 0 i R m l s b E N v b H V t b k 5 h b W V z I i B W Y W x 1 Z T 0 i c 1 s m c X V v d D t S Z W Z y Z X N o Z W Q g V G l t Z S Z x d W 9 0 O 1 0 i I C 8 + P E V u d H J 5 I F R 5 c G U 9 I k Z p b G x F c n J v c k N v Z G U i I F Z h b H V l P S J z V W 5 r b m 9 3 b i I g L z 4 8 R W 5 0 c n k g V H l w Z T 0 i U m V j b 3 Z l c n l U Y X J n Z X R T a G V l d C I g V m F s d W U 9 I n N U Y W J 1 b G F y T W 9 k Z W w i I C 8 + P E V u d H J 5 I F R 5 c G U 9 I l J l Y 2 9 2 Z X J 5 V G F y Z 2 V 0 Q 2 9 s d W 1 u I i B W Y W x 1 Z T 0 i b D Y i I C 8 + P E V u d H J 5 I F R 5 c G U 9 I l J l Y 2 9 2 Z X J 5 V G F y Z 2 V 0 U m 9 3 I i B W Y W x 1 Z T 0 i b D I i I C 8 + P E V u d H J 5 I F R 5 c G U 9 I k F k Z G V k V G 9 E Y X R h T W 9 k Z W w i I F Z h b H V l P S J s M C I g L z 4 8 R W 5 0 c n k g V H l w Z T 0 i R m l s b G V k Q 2 9 t c G x l d G V S Z X N 1 b H R U b 1 d v c m t z a G V l d C I g V m F s d W U 9 I m w x I i A v P j x F b n R y e S B U e X B l P S J G a W x s V G F y Z 2 V 0 T m F t Z U N 1 c 3 R v b W l 6 Z W Q i I F Z h b H V l P S J s M S I g L z 4 8 R W 5 0 c n k g V H l w Z T 0 i U X V l c n l J R C I g V m F s d W U 9 I n N m O G I 1 N T I x M i 0 x N G I 1 L T R j N z U t O T U 2 Y y 0 5 Z j k z M j k 4 Z j U 5 Z m E i I C 8 + P E V u d H J 5 I F R 5 c G U 9 I k Z p b G x U Y X J n Z X Q i I F Z h b H V l P S J z U m V m c m V z a G V k V G J s I i A v P j x F b n R y e S B U e X B l P S J G a W x s Q 2 9 1 b n Q i I F Z h b H V l P S J s M S I g L z 4 8 R W 5 0 c n k g V H l w Z T 0 i R m l s b E V y c m 9 y Q 2 9 1 b n Q i I F Z h b H V l P S J s M C I g L z 4 8 R W 5 0 c n k g V H l w Z T 0 i U m V s Y X R p b 2 5 z a G l w S W 5 m b 0 N v b n R h a W 5 l c i I g V m F s d W U 9 I n N 7 J n F 1 b 3 Q 7 Y 2 9 s d W 1 u Q 2 9 1 b n Q m c X V v d D s 6 M S w m c X V v d D t r Z X l D b 2 x 1 b W 5 O Y W 1 l c y Z x d W 9 0 O z p b X S w m c X V v d D t x d W V y e V J l b G F 0 a W 9 u c 2 h p c H M m c X V v d D s 6 W 1 0 s J n F 1 b 3 Q 7 Y 2 9 s d W 1 u S W R l b n R p d G l l c y Z x d W 9 0 O z p b J n F 1 b 3 Q 7 U 2 V j d G l v b j E v U m V m c m V z a G V k I F R p b W U v Q X V 0 b 1 J l b W 9 2 Z W R D b 2 x 1 b W 5 z M S 5 7 U m V m c m V z a G V k I F R p b W U s M H 0 m c X V v d D t d L C Z x d W 9 0 O 0 N v b H V t b k N v d W 5 0 J n F 1 b 3 Q 7 O j E s J n F 1 b 3 Q 7 S 2 V 5 Q 2 9 s d W 1 u T m F t Z X M m c X V v d D s 6 W 1 0 s J n F 1 b 3 Q 7 Q 2 9 s d W 1 u S W R l b n R p d G l l c y Z x d W 9 0 O z p b J n F 1 b 3 Q 7 U 2 V j d G l v b j E v U m V m c m V z a G V k I F R p b W U v Q X V 0 b 1 J l b W 9 2 Z W R D b 2 x 1 b W 5 z M S 5 7 U m V m c m V z a G V k I F R p b W U s M H 0 m c X V v d D t d L C Z x d W 9 0 O 1 J l b G F 0 a W 9 u c 2 h p c E l u Z m 8 m c X V v d D s 6 W 1 1 9 I i A v P j x F b n R y e S B U e X B l P S J G a W x s U 3 R h d H V z I i B W Y W x 1 Z T 0 i c 0 N v b X B s Z X R l I i A v P j x F b n R y e S B U e X B l P S J G a W x s T G F z d F V w Z G F 0 Z W Q i I F Z h b H V l P S J k M j A x O C 0 w N i 0 y N l Q y M D o y M D o 0 M C 4 z N T M 3 M D Q 5 W i I g L z 4 8 R W 5 0 c n k g V H l w Z T 0 i R m l s b E N v b H V t b l R 5 c G V z I i B W Y W x 1 Z T 0 i c 0 J 3 P T 0 i I C 8 + P C 9 T d G F i b G V F b n R y a W V z P j w v S X R l b T 4 8 S X R l b T 4 8 S X R l b U x v Y 2 F 0 a W 9 u P j x J d G V t V H l w Z T 5 G b 3 J t d W x h P C 9 J d G V t V H l w Z T 4 8 S X R l b V B h d G g + U 2 V j d G l v b j E v U m V m c m V z a G V k J T I w V G l t Z S 9 T b 3 V y Y 2 U 8 L 0 l 0 Z W 1 Q Y X R o P j w v S X R l b U x v Y 2 F 0 a W 9 u P j x T d G F i b G V F b n R y a W V z I C 8 + P C 9 J d G V t P j x J d G V t P j x J d G V t T G 9 j Y X R p b 2 4 + P E l 0 Z W 1 U e X B l P k Z v c m 1 1 b G E 8 L 0 l 0 Z W 1 U e X B l P j x J d G V t U G F 0 a D 5 T Z W N 0 a W 9 u M S 9 S Z W x h d G l v b n N o a X B z L 1 B y Z U l u Z G V 4 U 2 9 y d D w v S X R l b V B h d G g + P C 9 J d G V t T G 9 j Y X R p b 2 4 + P F N 0 Y W J s Z U V u d H J p Z X M g L z 4 8 L 0 l 0 Z W 0 + P E l 0 Z W 0 + P E l 0 Z W 1 M b 2 N h d G l v b j 4 8 S X R l b V R 5 c G U + R m 9 y b X V s Y T w v S X R l b V R 5 c G U + P E l 0 Z W 1 Q Y X R o P l N l Y 3 R p b 2 4 x L 1 J l b G F 0 a W 9 u c 2 h p c H M v S W 5 k Z X h D b 2 w 8 L 0 l 0 Z W 1 Q Y X R o P j w v S X R l b U x v Y 2 F 0 a W 9 u P j x T d G F i b G V F b n R y a W V z I C 8 + P C 9 J d G V t P j x J d G V t P j x J d G V t T G 9 j Y X R p b 2 4 + P E l 0 Z W 1 U e X B l P k Z v c m 1 1 b G E 8 L 0 l 0 Z W 1 U e X B l P j x J d G V t U G F 0 a D 5 T Z W N 0 a W 9 u M S 9 U Y W J s Z X M v Q W R k S W 5 k Z X h D b 2 w 8 L 0 l 0 Z W 1 Q Y X R o P j w v S X R l b U x v Y 2 F 0 a W 9 u P j x T d G F i b G V F b n R y a W V z I C 8 + P C 9 J d G V t P j x J d G V t P j x J d G V t T G 9 j Y X R p b 2 4 + P E l 0 Z W 1 U e X B l P k Z v c m 1 1 b G E 8 L 0 l 0 Z W 1 U e X B l P j x J d G V t U G F 0 a D 5 T Z W N 0 a W 9 u M S 9 U Y W J s Z X M v U m V v c m R l c k N v b H M 8 L 0 l 0 Z W 1 Q Y X R o P j w v S X R l b U x v Y 2 F 0 a W 9 u P j x T d G F i b G V F b n R y a W V z I C 8 + P C 9 J d G V t P j x J d G V t P j x J d G V t T G 9 j Y X R p b 2 4 + P E l 0 Z W 1 U e X B l P k Z v c m 1 1 b G E 8 L 0 l 0 Z W 1 U e X B l P j x J d G V t U G F 0 a D 5 T Z W N 0 a W 9 u M S 9 N Z W F z d X J l c y 9 T b 3 V y Y 2 U 8 L 0 l 0 Z W 1 Q Y X R o P j w v S X R l b U x v Y 2 F 0 a W 9 u P j x T d G F i b G V F b n R y a W V z I C 8 + P C 9 J d G V t P j x J d G V t P j x J d G V t T G 9 j Y X R p b 2 4 + P E l 0 Z W 1 U e X B l P k Z v c m 1 1 b G E 8 L 0 l 0 Z W 1 U e X B l P j x J d G V t U G F 0 a D 5 T Z W N 0 a W 9 u M S 9 N Z W F z d X J l c y 9 S Z W 1 v d m V D b 2 x z P C 9 J d G V t U G F 0 a D 4 8 L 0 l 0 Z W 1 M b 2 N h d G l v b j 4 8 U 3 R h Y m x l R W 5 0 c m l l c y A v P j w v S X R l b T 4 8 S X R l b T 4 8 S X R l b U x v Y 2 F 0 a W 9 u P j x J d G V t V H l w Z T 5 G b 3 J t d W x h P C 9 J d G V t V H l w Z T 4 8 S X R l b V B h d G g + U 2 V j d G l v b j E v T W V h c 3 V y Z X M v U H J l S W 5 k Z X h T b 3 J 0 P C 9 J d G V t U G F 0 a D 4 8 L 0 l 0 Z W 1 M b 2 N h d G l v b j 4 8 U 3 R h Y m x l R W 5 0 c m l l c y A v P j w v S X R l b T 4 8 S X R l b T 4 8 S X R l b U x v Y 2 F 0 a W 9 u P j x J d G V t V H l w Z T 5 G b 3 J t d W x h P C 9 J d G V t V H l w Z T 4 8 S X R l b V B h d G g + U 2 V j d G l v b j E v T W V h c 3 V y Z X M v S W 5 k Z X h D b 2 w 8 L 0 l 0 Z W 1 Q Y X R o P j w v S X R l b U x v Y 2 F 0 a W 9 u P j x T d G F i b G V F b n R y a W V z I C 8 + P C 9 J d G V t P j x J d G V t P j x J d G V t T G 9 j Y X R p b 2 4 + P E l 0 Z W 1 U e X B l P k Z v c m 1 1 b G E 8 L 0 l 0 Z W 1 U e X B l P j x J d G V t U G F 0 a D 5 T Z W N 0 a W 9 u M S 9 N Z W F z d X J l c y 9 S Z W 9 y Z G V y Q 2 9 s c z w v S X R l b V B h d G g + P C 9 J d G V t T G 9 j Y X R p b 2 4 + P F N 0 Y W J s Z U V u d H J p Z X M g L z 4 8 L 0 l 0 Z W 0 + P E l 0 Z W 0 + P E l 0 Z W 1 M b 2 N h d G l v b j 4 8 S X R l b V R 5 c G U + R m 9 y b X V s Y T w v S X R l b V R 5 c G U + P E l 0 Z W 1 Q Y X R o P l N l Y 3 R p b 2 4 x L 1 B l c n N w Z W N 0 a X Z l J T I w T W V h c 3 V y Z X M v U E 1 l Y X N 1 c m V z P C 9 J d G V t U G F 0 a D 4 8 L 0 l 0 Z W 1 M b 2 N h d G l v b j 4 8 U 3 R h Y m x l R W 5 0 c m l l c y A v P j w v S X R l b T 4 8 S X R l b T 4 8 S X R l b U x v Y 2 F 0 a W 9 u P j x J d G V t V H l w Z T 5 G b 3 J t d W x h P C 9 J d G V t V H l w Z T 4 8 S X R l b V B h d G g + U 2 V j d G l v b j E v U G V y c 3 B l Y 3 R p d m U l M j B N Z W F z d X J l c y 9 Q V G F i b G V z P C 9 J d G V t U G F 0 a D 4 8 L 0 l 0 Z W 1 M b 2 N h d G l v b j 4 8 U 3 R h Y m x l R W 5 0 c m l l c y A v P j w v S X R l b T 4 8 S X R l b T 4 8 S X R l b U x v Y 2 F 0 a W 9 u P j x J d G V t V H l w Z T 5 G b 3 J t d W x h P C 9 J d G V t V H l w Z T 4 8 S X R l b V B h d G g + U 2 V j d G l v b j E v U G V y c 3 B l Y 3 R p d m U l M j B N Z W F z d X J l c y 9 Q P C 9 J d G V t U G F 0 a D 4 8 L 0 l 0 Z W 1 M b 2 N h d G l v b j 4 8 U 3 R h Y m x l R W 5 0 c m l l c y A v P j w v S X R l b T 4 8 S X R l b T 4 8 S X R l b U x v Y 2 F 0 a W 9 u P j x J d G V t V H l w Z T 5 G b 3 J t d W x h P C 9 J d G V t V H l w Z T 4 8 S X R l b V B h d G g + U 2 V j d G l v b j E v U G V y c 3 B l Y 3 R p d m U l M j B N Z W F z d X J l c y 9 U Y W J s Z U p v a W 4 8 L 0 l 0 Z W 1 Q Y X R o P j w v S X R l b U x v Y 2 F 0 a W 9 u P j x T d G F i b G V F b n R y a W V z I C 8 + P C 9 J d G V t P j x J d G V t P j x J d G V t T G 9 j Y X R p b 2 4 + P E l 0 Z W 1 U e X B l P k Z v c m 1 1 b G E 8 L 0 l 0 Z W 1 U e X B l P j x J d G V t U G F 0 a D 5 T Z W N 0 a W 9 u M S 9 Q Z X J z c G V j d G l 2 Z S U y M E 1 l Y X N 1 c m V z L 1 R h Y m x l T m F t Z T w v S X R l b V B h d G g + P C 9 J d G V t T G 9 j Y X R p b 2 4 + P F N 0 Y W J s Z U V u d H J p Z X M g L z 4 8 L 0 l 0 Z W 0 + P E l 0 Z W 0 + P E l 0 Z W 1 M b 2 N h d G l v b j 4 8 S X R l b V R 5 c G U + R m 9 y b X V s Y T w v S X R l b V R 5 c G U + P E l 0 Z W 1 Q Y X R o P l N l Y 3 R p b 2 4 x L 1 B l c n N w Z W N 0 a X Z l J T I w T W V h c 3 V y Z X M v U G V y c 3 B l Y 3 R p d m V K b 2 l u P C 9 J d G V t U G F 0 a D 4 8 L 0 l 0 Z W 1 M b 2 N h d G l v b j 4 8 U 3 R h Y m x l R W 5 0 c m l l c y A v P j w v S X R l b T 4 8 S X R l b T 4 8 S X R l b U x v Y 2 F 0 a W 9 u P j x J d G V t V H l w Z T 5 G b 3 J t d W x h P C 9 J d G V t V H l w Z T 4 8 S X R l b V B h d G g + U 2 V j d G l v b j E v U G V y c 3 B l Y 3 R p d m U l M j B N Z W F z d X J l c y 9 Q Z X J z c G V j d G l 2 Z U N v b H V t b n M 8 L 0 l 0 Z W 1 Q Y X R o P j w v S X R l b U x v Y 2 F 0 a W 9 u P j x T d G F i b G V F b n R y a W V z I C 8 + P C 9 J d G V t P j x J d G V t P j x J d G V t T G 9 j Y X R p b 2 4 + P E l 0 Z W 1 U e X B l P k Z v c m 1 1 b G E 8 L 0 l 0 Z W 1 U e X B l P j x J d G V t U G F 0 a D 5 T Z W N 0 a W 9 u M S 9 Q Z X J z c G V j d G l 2 Z S U y M E 1 l Y X N 1 c m V z L 1 B N Z W F z d X J l c 0 p v a W 4 8 L 0 l 0 Z W 1 Q Y X R o P j w v S X R l b U x v Y 2 F 0 a W 9 u P j x T d G F i b G V F b n R y a W V z I C 8 + P C 9 J d G V t P j x J d G V t P j x J d G V t T G 9 j Y X R p b 2 4 + P E l 0 Z W 1 U e X B l P k Z v c m 1 1 b G E 8 L 0 l 0 Z W 1 U e X B l P j x J d G V t U G F 0 a D 5 T Z W N 0 a W 9 u M S 9 Q Z X J z c G V j d G l 2 Z S U y M E 1 l Y X N 1 c m V z L 1 B N Z W F z d X J l Q 2 9 s d W 1 u c z w v S X R l b V B h d G g + P C 9 J d G V t T G 9 j Y X R p b 2 4 + P F N 0 Y W J s Z U V u d H J p Z X M g L z 4 8 L 0 l 0 Z W 0 + P E l 0 Z W 0 + P E l 0 Z W 1 M b 2 N h d G l v b j 4 8 S X R l b V R 5 c G U + R m 9 y b X V s Y T w v S X R l b V R 5 c G U + P E l 0 Z W 1 Q Y X R o P l N l Y 3 R p b 2 4 x L 1 B l c n N w Z W N 0 a X Z l J T I w T W V h c 3 V y Z X M v U E 1 l Y X N 1 c m V U Y W J s Z U p v a W 4 8 L 0 l 0 Z W 1 Q Y X R o P j w v S X R l b U x v Y 2 F 0 a W 9 u P j x T d G F i b G V F b n R y a W V z I C 8 + P C 9 J d G V t P j x J d G V t P j x J d G V t T G 9 j Y X R p b 2 4 + P E l 0 Z W 1 U e X B l P k Z v c m 1 1 b G E 8 L 0 l 0 Z W 1 U e X B l P j x J d G V t U G F 0 a D 5 T Z W N 0 a W 9 u M S 9 Q Z X J z c G V j d G l 2 Z S U y M E 1 l Y X N 1 c m V z L 1 B U Y W J s Z U N v b H V t b n M 8 L 0 l 0 Z W 1 Q Y X R o P j w v S X R l b U x v Y 2 F 0 a W 9 u P j x T d G F i b G V F b n R y a W V z I C 8 + P C 9 J d G V t P j x J d G V t P j x J d G V t T G 9 j Y X R p b 2 4 + P E l 0 Z W 1 U e X B l P k Z v c m 1 1 b G E 8 L 0 l 0 Z W 1 U e X B l P j x J d G V t U G F 0 a D 5 T Z W N 0 a W 9 u M S 9 Q Z X J z c G V j d G l 2 Z S U y M E 1 l Y X N 1 c m V z L 1 J l b W 9 2 Z U N v b H M 8 L 0 l 0 Z W 1 Q Y X R o P j w v S X R l b U x v Y 2 F 0 a W 9 u P j x T d G F i b G V F b n R y a W V z I C 8 + P C 9 J d G V t P j x J d G V t P j x J d G V t T G 9 j Y X R p b 2 4 + P E l 0 Z W 1 U e X B l P k Z v c m 1 1 b G E 8 L 0 l 0 Z W 1 U e X B l P j x J d G V t U G F 0 a D 5 T Z W N 0 a W 9 u M S 9 Q Z X J z c G V j d G l 2 Z S U y M E 1 l Y X N 1 c m V z L 1 B y Z U l u Z G V 4 U 2 9 y d D w v S X R l b V B h d G g + P C 9 J d G V t T G 9 j Y X R p b 2 4 + P F N 0 Y W J s Z U V u d H J p Z X M g L z 4 8 L 0 l 0 Z W 0 + P E l 0 Z W 0 + P E l 0 Z W 1 M b 2 N h d G l v b j 4 8 S X R l b V R 5 c G U + R m 9 y b X V s Y T w v S X R l b V R 5 c G U + P E l 0 Z W 1 Q Y X R o P l N l Y 3 R p b 2 4 x L 1 B l c n N w Z W N 0 a X Z l J T I w T W V h c 3 V y Z X M v S W 5 k Z X h D b 2 w 8 L 0 l 0 Z W 1 Q Y X R o P j w v S X R l b U x v Y 2 F 0 a W 9 u P j x T d G F i b G V F b n R y a W V z I C 8 + P C 9 J d G V t P j x J d G V t P j x J d G V t T G 9 j Y X R p b 2 4 + P E l 0 Z W 1 U e X B l P k Z v c m 1 1 b G E 8 L 0 l 0 Z W 1 U e X B l P j x J d G V t U G F 0 a D 5 T Z W N 0 a W 9 u M S 9 Q Z X J z c G V j d G l 2 Z S U y M E 1 l Y X N 1 c m V z L 1 J l b 3 J k Z X J D b 2 x z P C 9 J d G V t U G F 0 a D 4 8 L 0 l 0 Z W 1 M b 2 N h d G l v b j 4 8 U 3 R h Y m x l R W 5 0 c m l l c y A v P j w v S X R l b T 4 8 S X R l b T 4 8 S X R l b U x v Y 2 F 0 a W 9 u P j x J d G V t V H l w Z T 5 G b 3 J t d W x h P C 9 J d G V t V H l w Z T 4 8 S X R l b V B h d G g + U 2 V j d G l v b j E v U m 9 s Z X M v U m V t b 3 Z l Q 2 9 s c z w v S X R l b V B h d G g + P C 9 J d G V t T G 9 j Y X R p b 2 4 + P F N 0 Y W J s Z U V u d H J p Z X M g L z 4 8 L 0 l 0 Z W 0 + P E l 0 Z W 0 + P E l 0 Z W 1 M b 2 N h d G l v b j 4 8 S X R l b V R 5 c G U + R m 9 y b X V s Y T w v S X R l b V R 5 c G U + P E l 0 Z W 1 Q Y X R o P l N l Y 3 R p b 2 4 x L 1 J v b G V z L 1 N v c n R l Z C U y M F J v d 3 M 8 L 0 l 0 Z W 1 Q Y X R o P j w v S X R l b U x v Y 2 F 0 a W 9 u P j x T d G F i b G V F b n R y a W V z I C 8 + P C 9 J d G V t P j x J d G V t P j x J d G V t T G 9 j Y X R p b 2 4 + P E l 0 Z W 1 U e X B l P k Z v c m 1 1 b G E 8 L 0 l 0 Z W 1 U e X B l P j x J d G V t U G F 0 a D 5 T Z W N 0 a W 9 u M S 9 S b 2 x l c y 9 B Z G R l Z C U y M E l u Z G V 4 P C 9 J d G V t U G F 0 a D 4 8 L 0 l 0 Z W 1 M b 2 N h d G l v b j 4 8 U 3 R h Y m x l R W 5 0 c m l l c y A v P j w v S X R l b T 4 8 S X R l b T 4 8 S X R l b U x v Y 2 F 0 a W 9 u P j x J d G V t V H l w Z T 5 G b 3 J t d W x h P C 9 J d G V t V H l w Z T 4 8 S X R l b V B h d G g + U 2 V j d G l v b j E v U m 9 s Z X M v U m V v c m R l c m V k J T I w Q 2 9 s d W 1 u c z w v S X R l b V B h d G g + P C 9 J d G V t T G 9 j Y X R p b 2 4 + P F N 0 Y W J s Z U V u d H J p Z X M g L z 4 8 L 0 l 0 Z W 0 + P E l 0 Z W 0 + P E l 0 Z W 1 M b 2 N h d G l v b j 4 8 S X R l b V R 5 c G U + R m 9 y b X V s Y T w v S X R l b V R 5 c G U + P E l 0 Z W 1 Q Y X R o P l N l Y 3 R p b 2 4 x L 1 R h Y m x l J T I w U G V y b W l z c 2 l v b n M v U 2 9 1 c m N l P C 9 J d G V t U G F 0 a D 4 8 L 0 l 0 Z W 1 M b 2 N h d G l v b j 4 8 U 3 R h Y m x l R W 5 0 c m l l c y A v P j w v S X R l b T 4 8 S X R l b T 4 8 S X R l b U x v Y 2 F 0 a W 9 u P j x J d G V t V H l w Z T 5 G b 3 J t d W x h P C 9 J d G V t V H l w Z T 4 8 S X R l b V B h d G g + U 2 V j d G l v b j E v V G F i b G U l M j B Q Z X J t a X N z a W 9 u c y 9 U Y W J s Z U p v a W 4 8 L 0 l 0 Z W 1 Q Y X R o P j w v S X R l b U x v Y 2 F 0 a W 9 u P j x T d G F i b G V F b n R y a W V z I C 8 + P C 9 J d G V t P j x J d G V t P j x J d G V t T G 9 j Y X R p b 2 4 + P E l 0 Z W 1 U e X B l P k Z v c m 1 1 b G E 8 L 0 l 0 Z W 1 U e X B l P j x J d G V t U G F 0 a D 5 T Z W N 0 a W 9 u M S 9 U Y W J s Z S U y M F B l c m 1 p c 3 N p b 2 5 z L 1 R h Y m x l T m F t Z T w v S X R l b V B h d G g + P C 9 J d G V t T G 9 j Y X R p b 2 4 + P F N 0 Y W J s Z U V u d H J p Z X M g L z 4 8 L 0 l 0 Z W 0 + P E l 0 Z W 0 + P E l 0 Z W 1 M b 2 N h d G l v b j 4 8 S X R l b V R 5 c G U + R m 9 y b X V s Y T w v S X R l b V R 5 c G U + P E l 0 Z W 1 Q Y X R o P l N l Y 3 R p b 2 4 x L 1 R h Y m x l J T I w U G V y b W l z c 2 l v b n M v U m 9 s Z X N K b 2 l u P C 9 J d G V t U G F 0 a D 4 8 L 0 l 0 Z W 1 M b 2 N h d G l v b j 4 8 U 3 R h Y m x l R W 5 0 c m l l c y A v P j w v S X R l b T 4 8 S X R l b T 4 8 S X R l b U x v Y 2 F 0 a W 9 u P j x J d G V t V H l w Z T 5 G b 3 J t d W x h P C 9 J d G V t V H l w Z T 4 8 S X R l b V B h d G g + U 2 V j d G l v b j E v V G F i b G U l M j B Q Z X J t a X N z a W 9 u c y 9 S b 2 x l c 0 5 h b W U 8 L 0 l 0 Z W 1 Q Y X R o P j w v S X R l b U x v Y 2 F 0 a W 9 u P j x T d G F i b G V F b n R y a W V z I C 8 + P C 9 J d G V t P j x J d G V t P j x J d G V t T G 9 j Y X R p b 2 4 + P E l 0 Z W 1 U e X B l P k Z v c m 1 1 b G E 8 L 0 l 0 Z W 1 U e X B l P j x J d G V t U G F 0 a D 5 T Z W N 0 a W 9 u M S 9 U Y W J s Z S U y M F B l c m 1 p c 3 N p b 2 5 z L 1 R h Y m x l T W V 0 Y W R h d G E 8 L 0 l 0 Z W 1 Q Y X R o P j w v S X R l b U x v Y 2 F 0 a W 9 u P j x T d G F i b G V F b n R y a W V z I C 8 + P C 9 J d G V t P j x J d G V t P j x J d G V t T G 9 j Y X R p b 2 4 + P E l 0 Z W 1 U e X B l P k Z v c m 1 1 b G E 8 L 0 l 0 Z W 1 U e X B l P j x J d G V t U G F 0 a D 5 T Z W N 0 a W 9 u M S 9 U Y W J s Z S U y M F B l c m 1 p c 3 N p b 2 5 z L 1 J l b m F t Z U N v b H V t b n M 8 L 0 l 0 Z W 1 Q Y X R o P j w v S X R l b U x v Y 2 F 0 a W 9 u P j x T d G F i b G V F b n R y a W V z I C 8 + P C 9 J d G V t P j x J d G V t P j x J d G V t T G 9 j Y X R p b 2 4 + P E l 0 Z W 1 U e X B l P k Z v c m 1 1 b G E 8 L 0 l 0 Z W 1 U e X B l P j x J d G V t U G F 0 a D 5 T Z W N 0 a W 9 u M S 9 U Y W J s Z S U y M F B l c m 1 p c 3 N p b 2 5 z L 1 J l b W 9 2 Z U N v b H V t b n M 8 L 0 l 0 Z W 1 Q Y X R o P j w v S X R l b U x v Y 2 F 0 a W 9 u P j x T d G F i b G V F b n R y a W V z I C 8 + P C 9 J d G V t P j x J d G V t P j x J d G V t T G 9 j Y X R p b 2 4 + P E l 0 Z W 1 U e X B l P k Z v c m 1 1 b G E 8 L 0 l 0 Z W 1 U e X B l P j x J d G V t U G F 0 a D 5 T Z W N 0 a W 9 u M S 9 U Y W J s Z S U y M F B l c m 1 p c 3 N p b 2 5 z L 1 B y Z U l u Z G V 4 U 2 9 y d D w v S X R l b V B h d G g + P C 9 J d G V t T G 9 j Y X R p b 2 4 + P F N 0 Y W J s Z U V u d H J p Z X M g L z 4 8 L 0 l 0 Z W 0 + P E l 0 Z W 0 + P E l 0 Z W 1 M b 2 N h d G l v b j 4 8 S X R l b V R 5 c G U + R m 9 y b X V s Y T w v S X R l b V R 5 c G U + P E l 0 Z W 1 Q Y X R o P l N l Y 3 R p b 2 4 x L 1 R h Y m x l J T I w U G V y b W l z c 2 l v b n M v S W 5 k Z X h D b 2 w 8 L 0 l 0 Z W 1 Q Y X R o P j w v S X R l b U x v Y 2 F 0 a W 9 u P j x T d G F i b G V F b n R y a W V z I C 8 + P C 9 J d G V t P j x J d G V t P j x J d G V t T G 9 j Y X R p b 2 4 + P E l 0 Z W 1 U e X B l P k Z v c m 1 1 b G E 8 L 0 l 0 Z W 1 U e X B l P j x J d G V t U G F 0 a D 5 T Z W N 0 a W 9 u M S 9 U Y W J s Z S U y M F B l c m 1 p c 3 N p b 2 5 z L 1 J l b 3 J k Z X J D b 2 x 1 b W 5 z P C 9 J d G V t U G F 0 a D 4 8 L 0 l 0 Z W 1 M b 2 N h d G l v b j 4 8 U 3 R h Y m x l R W 5 0 c m l l c y A v P j w v S X R l b T 4 8 S X R l b T 4 8 S X R l b U x v Y 2 F 0 a W 9 u P j x J d G V t V H l w Z T 5 G b 3 J t d W x h P C 9 J d G V t V H l w Z T 4 8 S X R l b V B h d G g + U 2 V j d G l v b j E v U m 9 s Z S U y M E 1 l b W J l c n N o a X B z L 1 B y Z U l u Z G V 4 U 2 9 y d D w v S X R l b V B h d G g + P C 9 J d G V t T G 9 j Y X R p b 2 4 + P F N 0 Y W J s Z U V u d H J p Z X M g L z 4 8 L 0 l 0 Z W 0 + P E l 0 Z W 0 + P E l 0 Z W 1 M b 2 N h d G l v b j 4 8 S X R l b V R 5 c G U + R m 9 y b X V s Y T w v S X R l b V R 5 c G U + P E l 0 Z W 1 Q Y X R o P l N l Y 3 R p b 2 4 x L 1 J v b G U l M j B N Z W 1 i Z X J z a G l w c y 9 J b m R l e E N v b D w v S X R l b V B h d G g + P C 9 J d G V t T G 9 j Y X R p b 2 4 + P F N 0 Y W J s Z U V u d H J p Z X M g L z 4 8 L 0 l 0 Z W 0 + P E l 0 Z W 0 + P E l 0 Z W 1 M b 2 N h d G l v b j 4 8 S X R l b V R 5 c G U + R m 9 y b X V s Y T w v S X R l b V R 5 c G U + P E l 0 Z W 1 Q Y X R o P l N l Y 3 R p b 2 4 x L 1 J v b G U l M j B N Z W 1 i Z X J z a G l w c y 9 D b 2 x S Z W 9 y Z G V y P C 9 J d G V t U G F 0 a D 4 8 L 0 l 0 Z W 1 M b 2 N h d G l v b j 4 8 U 3 R h Y m x l R W 5 0 c m l l c y A v P j w v S X R l b T 4 8 S X R l b T 4 8 S X R l b U x v Y 2 F 0 a W 9 u P j x J d G V t V H l w Z T 5 G b 3 J t d W x h P C 9 J d G V t V H l w Z T 4 8 S X R l b V B h d G g + U 2 V j d G l v b j E v Q 3 V s d H V y Z X N E T V Y 8 L 0 l 0 Z W 1 Q Y X R o P j w v S X R l b U x v Y 2 F 0 a W 9 u P j x T d G F i b G V F b n R y a W V z P j x F b n R y e S B U e X B l P S J J c 1 B y a X Z h d G U i I F Z h b H V l P S J s M C I g L z 4 8 R W 5 0 c n k g V H l w Z T 0 i T m F t Z V V w Z G F 0 Z W R B Z n R l c k Z p b G w i I F Z h b H V l P S J s M S I g L z 4 8 R W 5 0 c n k g V H l w Z T 0 i R m l s b E V u Y W J s Z W Q i I F Z h b H V l P S J s M C I g L z 4 8 R W 5 0 c n k g V H l w Z T 0 i R m l s b E 9 i a m V j d F R 5 c G U i I F Z h b H V l P S J z Q 2 9 u b m V j d G l v b k 9 u b H k i I C 8 + P E V u d H J 5 I F R 5 c G U 9 I k Z p b G x U b 0 R h d G F N b 2 R l b E V u Y W J s Z W Q i I F Z h b H V l P S J s M C I g L z 4 8 R W 5 0 c n k g V H l w Z T 0 i Q n V m Z m V y T m V 4 d F J l Z n J l c 2 g i I F Z h b H V l P S J s M C I g L z 4 8 R W 5 0 c n k g V H l w Z T 0 i U m V z d W x 0 V H l w Z S I g V m F s d W U 9 I n N U Y W J s Z S I g L z 4 8 R W 5 0 c n k g V H l w Z T 0 i U m V s Y X R p b 2 5 z a G l w S W 5 m b 0 N v b n R h a W 5 l c i I g V m F s d W U 9 I n N 7 J n F 1 b 3 Q 7 Y 2 9 s d W 1 u Q 2 9 1 b n Q m c X V v d D s 6 N y w m c X V v d D t r Z X l D b 2 x 1 b W 5 O Y W 1 l c y Z x d W 9 0 O z p b X S w m c X V v d D t x d W V y e V J l b G F 0 a W 9 u c 2 h p c H M m c X V v d D s 6 W 1 0 s J n F 1 b 3 Q 7 Y 2 9 s d W 1 u S W R l b n R p d G l l c y Z x d W 9 0 O z p b J n F 1 b 3 Q 7 U 2 V j d G l v b j E v U m 9 s Z X N E T V Y v U 2 9 1 c m N l L n t J R C w w f S Z x d W 9 0 O y w m c X V v d D t T Z W N 0 a W 9 u M S 9 S b 2 x l c 0 R N V i 9 T b 3 V y Y 2 U u e 0 1 v Z G V s S U Q s M X 0 m c X V v d D s s J n F 1 b 3 Q 7 U 2 V j d G l v b j E v U m 9 s Z X N E T V Y v U 2 9 1 c m N l L n t O Y W 1 l L D J 9 J n F 1 b 3 Q 7 L C Z x d W 9 0 O 1 N l Y 3 R p b 2 4 x L 1 J v b G V z R E 1 W L 1 N v d X J j Z S 5 7 R G V z Y 3 J p c H R p b 2 4 s M 3 0 m c X V v d D s s J n F 1 b 3 Q 7 U 2 V j d G l v b j E v U m 9 s Z X N E T V Y v U 2 9 1 c m N l L n t N b 2 R l b F B l c m 1 p c 3 N p b 2 4 s N H 0 m c X V v d D s s J n F 1 b 3 Q 7 U 2 V j d G l v b j E v U m 9 s Z X N E T V Y v U 2 9 1 c m N l L n t N b 2 R p Z m l l Z F R p b W U s N X 0 m c X V v d D s s J n F 1 b 3 Q 7 U 2 V j d G l v b j E v U m 9 s Z X N E T V Y v T W 9 k Z W x Q Z X J t a X N z a W 9 u Q 2 9 s d W 1 u L n t N b 2 R l b C B Q Z X J t a X N z a W 9 u L D Z 9 J n F 1 b 3 Q 7 X S w m c X V v d D t D b 2 x 1 b W 5 D b 3 V u d C Z x d W 9 0 O z o 3 L C Z x d W 9 0 O 0 t l e U N v b H V t b k 5 h b W V z J n F 1 b 3 Q 7 O l t d L C Z x d W 9 0 O 0 N v b H V t b k l k Z W 5 0 a X R p Z X M m c X V v d D s 6 W y Z x d W 9 0 O 1 N l Y 3 R p b 2 4 x L 1 J v b G V z R E 1 W L 1 N v d X J j Z S 5 7 S U Q s M H 0 m c X V v d D s s J n F 1 b 3 Q 7 U 2 V j d G l v b j E v U m 9 s Z X N E T V Y v U 2 9 1 c m N l L n t N b 2 R l b E l E L D F 9 J n F 1 b 3 Q 7 L C Z x d W 9 0 O 1 N l Y 3 R p b 2 4 x L 1 J v b G V z R E 1 W L 1 N v d X J j Z S 5 7 T m F t Z S w y f S Z x d W 9 0 O y w m c X V v d D t T Z W N 0 a W 9 u M S 9 S b 2 x l c 0 R N V i 9 T b 3 V y Y 2 U u e 0 R l c 2 N y a X B 0 a W 9 u L D N 9 J n F 1 b 3 Q 7 L C Z x d W 9 0 O 1 N l Y 3 R p b 2 4 x L 1 J v b G V z R E 1 W L 1 N v d X J j Z S 5 7 T W 9 k Z W x Q Z X J t a X N z a W 9 u L D R 9 J n F 1 b 3 Q 7 L C Z x d W 9 0 O 1 N l Y 3 R p b 2 4 x L 1 J v b G V z R E 1 W L 1 N v d X J j Z S 5 7 T W 9 k a W Z p Z W R U a W 1 l L D V 9 J n F 1 b 3 Q 7 L C Z x d W 9 0 O 1 N l Y 3 R p b 2 4 x L 1 J v b G V z R E 1 W L 0 1 v Z G V s U G V y b W l z c 2 l v b k N v b H V t b i 5 7 T W 9 k Z W w g U G V y b W l z c 2 l v b i w 2 f S Z x d W 9 0 O 1 0 s J n F 1 b 3 Q 7 U m V s Y X R p b 2 5 z a G l w S W 5 m b y Z x d W 9 0 O z p b X X 0 i I C 8 + P E V u d H J 5 I F R 5 c G U 9 I k F k Z G V k V G 9 E Y X R h T W 9 k Z W w i I F Z h b H V l P S J s M C I g L z 4 8 R W 5 0 c n k g V H l w Z T 0 i R m l s b G V k Q 2 9 t c G x l d G V S Z X N 1 b H R U b 1 d v c m t z a G V l d C I g V m F s d W U 9 I m w w I i A v P j x F b n R y e S B U e X B l P S J S Z W N v d m V y e V R h c m d l d F J v d y I g V m F s d W U 9 I m w x I i A v P j x F b n R y e S B U e X B l P S J S Z W N v d m V y e V R h c m d l d E N v b H V t b i I g V m F s d W U 9 I m w x I i A v P j x F b n R y e S B U e X B l P S J S Z W N v d m V y e V R h c m d l d F N o Z W V 0 I i B W Y W x 1 Z T 0 i c 1 N o Z W V 0 M S I g L z 4 8 R W 5 0 c n k g V H l w Z T 0 i R m l s b F R h c m d l d E 5 h b W V D d X N 0 b 2 1 p e m V k I i B W Y W x 1 Z T 0 i b D E i I C 8 + P E V u d H J 5 I F R 5 c G U 9 I k x v Y W R l Z F R v Q W 5 h b H l z a X N T Z X J 2 a W N l c y I g V m F s d W U 9 I m w w I i A v P j x F b n R y e S B U e X B l P S J R d W V y e U l E I i B W Y W x 1 Z T 0 i c z d i M D l j Y m I 3 L T J l Z j M t N G Y x Z i 1 h M m Y w L T Y 0 N 2 E w M j c y Y W U 5 Y S I g L z 4 8 R W 5 0 c n k g V H l w Z T 0 i R m l s b E x h c 3 R V c G R h d G V k I i B W Y W x 1 Z T 0 i Z D I w M T g t M D Y t M j R U M j A 6 N D g 6 M D U u O T c z N D M 2 N F o i I C 8 + P E V u d H J 5 I F R 5 c G U 9 I l F 1 Z X J 5 R 3 J v d X B J R C I g V m F s d W U 9 I n M 2 M G I 3 Z T g x N y 0 1 N T g w L T Q x N T A t O G I 2 O S 0 4 Z m I 4 M j Q z N 2 E y O W M i I C 8 + P E V u d H J 5 I F R 5 c G U 9 I k Z p b G x F c n J v c k N v Z G U i I F Z h b H V l P S J z V W 5 r b m 9 3 b i I g L z 4 8 R W 5 0 c n k g V H l w Z T 0 i R m l s b F N 0 Y X R 1 c y I g V m F s d W U 9 I n N D b 2 1 w b G V 0 Z S I g L z 4 8 L 1 N 0 Y W J s Z U V u d H J p Z X M + P C 9 J d G V t P j x J d G V t P j x J d G V t T G 9 j Y X R p b 2 4 + P E l 0 Z W 1 U e X B l P k Z v c m 1 1 b G E 8 L 0 l 0 Z W 1 U e X B l P j x J d G V t U G F 0 a D 5 T Z W N 0 a W 9 u M S 9 D d W x 0 d X J l c 0 R N V i 9 T b 3 V y Y 2 U 8 L 0 l 0 Z W 1 Q Y X R o P j w v S X R l b U x v Y 2 F 0 a W 9 u P j x T d G F i b G V F b n R y a W V z I C 8 + P C 9 J d G V t P j x J d G V t P j x J d G V t T G 9 j Y X R p b 2 4 + P E l 0 Z W 1 U e X B l P k Z v c m 1 1 b G E 8 L 0 l 0 Z W 1 U e X B l P j x J d G V t U G F 0 a D 5 T Z W N 0 a W 9 u M S 9 N J T I w R X h w c m V z c 2 l v b n M 8 L 0 l 0 Z W 1 Q Y X R o P j w v S X R l b U x v Y 2 F 0 a W 9 u P j x T d G F i b G V F b n R y a W V z P j x F b n R y e S B U e X B l P S J J c 1 B y a X Z h d G U i I F Z h b H V l P S J s M C I g L z 4 8 R W 5 0 c n k g V H l w Z T 0 i T m F t Z V V w Z G F 0 Z W R B Z n R l c k Z p b G w i I F Z h b H V l P S J s M C I g L z 4 8 R W 5 0 c n k g V H l w Z T 0 i R m l s b E V u Y W J s Z W Q i I F Z h b H V l P S J s M S I g L z 4 8 R W 5 0 c n k g V H l w Z T 0 i R m l s b E 9 i a m V j d F R 5 c G U i I F Z h b H V l P S J z V G F i b G U i I C 8 + P E V u d H J 5 I F R 5 c G U 9 I k Z p b G x U b 0 R h d G F N b 2 R l b E V u Y W J s Z W Q i I F Z h b H V l P S J s M C I g L z 4 8 R W 5 0 c n k g V H l w Z T 0 i Q n V m Z m V y T m V 4 d F J l Z n J l c 2 g i I F Z h b H V l P S J s M C I g L z 4 8 R W 5 0 c n k g V H l w Z T 0 i U m V z d W x 0 V H l w Z S I g V m F s d W U 9 I n N U Y W J s Z S I g L z 4 8 R W 5 0 c n k g V H l w Z T 0 i Q W R k Z W R U b 0 R h d G F N b 2 R l b C I g V m F s d W U 9 I m w w I i A v P j x F b n R y e S B U e X B l P S J G a W x s Z W R D b 2 1 w b G V 0 Z V J l c 3 V s d F R v V 2 9 y a 3 N o Z W V 0 I i B W Y W x 1 Z T 0 i b D E i I C 8 + P E V u d H J 5 I F R 5 c G U 9 I l J l Y 2 9 2 Z X J 5 V G F y Z 2 V 0 U 2 h l Z X Q i I F Z h b H V l P S J z T S B F e H B y Z X N z a W 9 u c y I g L z 4 8 R W 5 0 c n k g V H l w Z T 0 i U m V j b 3 Z l c n l U Y X J n Z X R D b 2 x 1 b W 4 i I F Z h b H V l P S J s N S I g L z 4 8 R W 5 0 c n k g V H l w Z T 0 i U m V j b 3 Z l c n l U Y X J n Z X R S b 3 c i I F Z h b H V l P S J s N S I g L z 4 8 R W 5 0 c n k g V H l w Z T 0 i R m l s b F R h c m d l d E 5 h b W V D d X N 0 b 2 1 p e m V k I i B W Y W x 1 Z T 0 i b D E i I C 8 + P E V u d H J 5 I F R 5 c G U 9 I k x v Y W R l Z F R v Q W 5 h b H l z a X N T Z X J 2 a W N l c y I g V m F s d W U 9 I m w w I i A v P j x F b n R y e S B U e X B l P S J R d W V y e U l E I i B W Y W x 1 Z T 0 i c 2 I y Z G Q 2 M m M 2 L T I 1 Y j M t N G E x Y i 0 5 N W R j L W J l N D Q 3 Z D Z h Z m M z N S I g L z 4 8 R W 5 0 c n k g V H l w Z T 0 i U m V s Y X R p b 2 5 z a G l w S W 5 m b 0 N v b n R h a W 5 l c i I g V m F s d W U 9 I n N 7 J n F 1 b 3 Q 7 Y 2 9 s d W 1 u Q 2 9 1 b n Q m c X V v d D s 6 N S w m c X V v d D t r Z X l D b 2 x 1 b W 5 O Y W 1 l c y Z x d W 9 0 O z p b X S w m c X V v d D t x d W V y e V J l b G F 0 a W 9 u c 2 h p c H M m c X V v d D s 6 W 1 0 s J n F 1 b 3 Q 7 Y 2 9 s d W 1 u S W R l b n R p d G l l c y Z x d W 9 0 O z p b J n F 1 b 3 Q 7 U 2 V j d G l v b j E v T S B F e H B y Z X N z a W 9 u c y 9 B Z G R J b m R l e C 5 7 T S B F e H B y Z X N z a W 9 u I E l u Z G V 4 I E l E L D R 9 J n F 1 b 3 Q 7 L C Z x d W 9 0 O 1 N l Y 3 R p b 2 4 x L 0 0 g R X h w c m V z c 2 l v b n M v Q W R k S W 5 k Z X g u e 0 0 g R X h w c m V z c 2 l v b i B O Y W 1 l L D B 9 J n F 1 b 3 Q 7 L C Z x d W 9 0 O 1 N l Y 3 R p b 2 4 x L 0 0 g R X h w c m V z c 2 l v b n M v Q W R k S W 5 k Z X g u e 0 0 g R X h w c m V z c 2 l v b i B E Z X N j c m l w d G l v b i w x f S Z x d W 9 0 O y w m c X V v d D t T Z W N 0 a W 9 u M S 9 N I E V 4 c H J l c 3 N p b 2 5 z L 0 F k Z E l u Z G V 4 L n t N I E V 4 c H J l c 3 N p b 2 4 s M n 0 m c X V v d D s s J n F 1 b 3 Q 7 U 2 V j d G l v b j E v T S B F e H B y Z X N z a W 9 u c y 9 B Z G R J b m R l e C 5 7 T W 9 k a W Z p Z W R U a W 1 l L D N 9 J n F 1 b 3 Q 7 X S w m c X V v d D t D b 2 x 1 b W 5 D b 3 V u d C Z x d W 9 0 O z o 1 L C Z x d W 9 0 O 0 t l e U N v b H V t b k 5 h b W V z J n F 1 b 3 Q 7 O l t d L C Z x d W 9 0 O 0 N v b H V t b k l k Z W 5 0 a X R p Z X M m c X V v d D s 6 W y Z x d W 9 0 O 1 N l Y 3 R p b 2 4 x L 0 0 g R X h w c m V z c 2 l v b n M v Q W R k S W 5 k Z X g u e 0 0 g R X h w c m V z c 2 l v b i B J b m R l e C B J R C w 0 f S Z x d W 9 0 O y w m c X V v d D t T Z W N 0 a W 9 u M S 9 N I E V 4 c H J l c 3 N p b 2 5 z L 0 F k Z E l u Z G V 4 L n t N I E V 4 c H J l c 3 N p b 2 4 g T m F t Z S w w f S Z x d W 9 0 O y w m c X V v d D t T Z W N 0 a W 9 u M S 9 N I E V 4 c H J l c 3 N p b 2 5 z L 0 F k Z E l u Z G V 4 L n t N I E V 4 c H J l c 3 N p b 2 4 g R G V z Y 3 J p c H R p b 2 4 s M X 0 m c X V v d D s s J n F 1 b 3 Q 7 U 2 V j d G l v b j E v T S B F e H B y Z X N z a W 9 u c y 9 B Z G R J b m R l e C 5 7 T S B F e H B y Z X N z a W 9 u L D J 9 J n F 1 b 3 Q 7 L C Z x d W 9 0 O 1 N l Y 3 R p b 2 4 x L 0 0 g R X h w c m V z c 2 l v b n M v Q W R k S W 5 k Z X g u e 0 1 v Z G l m a W V k V G l t Z S w z f S Z x d W 9 0 O 1 0 s J n F 1 b 3 Q 7 U m V s Y X R p b 2 5 z a G l w S W 5 m b y Z x d W 9 0 O z p b X X 0 i I C 8 + P E V u d H J 5 I F R 5 c G U 9 I l F 1 Z X J 5 R 3 J v d X B J R C I g V m F s d W U 9 I n N l M T c y M z E z M i 0 2 O D J l L T Q 4 Z W I t Y T h l N y 0 w O T U 5 Y z N l Y 2 I 0 N z A i I C 8 + P E V u d H J 5 I F R 5 c G U 9 I k Z p b G x D b 2 x 1 b W 5 O Y W 1 l c y I g V m F s d W U 9 I n N b J n F 1 b 3 Q 7 T S B F e H B y Z X N z a W 9 u I E l u Z G V 4 I E l E J n F 1 b 3 Q 7 L C Z x d W 9 0 O 0 0 g R X h w c m V z c 2 l v b i B O Y W 1 l J n F 1 b 3 Q 7 L C Z x d W 9 0 O 0 0 g R X h w c m V z c 2 l v b i B E Z X N j c m l w d G l v b i Z x d W 9 0 O y w m c X V v d D t N I E V 4 c H J l c 3 N p b 2 4 m c X V v d D s s J n F 1 b 3 Q 7 T W 9 k a W Z p Z W R U a W 1 l J n F 1 b 3 Q 7 X S I g L z 4 8 R W 5 0 c n k g V H l w Z T 0 i R m l s b E x h c 3 R V c G R h d G V k I i B W Y W x 1 Z T 0 i Z D I w M T g t M D Y t M j Z U M j A 6 M j E 6 M D E u N z k w N j Y y O V o i I C 8 + P E V u d H J 5 I F R 5 c G U 9 I k Z p b G x D b 3 V u d C I g V m F s d W U 9 I m w z I i A v P j x F b n R y e S B U e X B l P S J G a W x s V G F y Z 2 V 0 I i B W Y W x 1 Z T 0 i c 0 1 f R X h w c m V z c 2 l v b n M i I C 8 + P E V u d H J 5 I F R 5 c G U 9 I k Z p b G x T d G F 0 d X M i I F Z h b H V l P S J z Q 2 9 t c G x l d G U i I C 8 + P E V u d H J 5 I F R 5 c G U 9 I k Z p b G x F c n J v c k N v d W 5 0 I i B W Y W x 1 Z T 0 i b D A i I C 8 + P E V u d H J 5 I F R 5 c G U 9 I k Z p b G x F c n J v c k N v Z G U i I F Z h b H V l P S J z V W 5 r b m 9 3 b i I g L z 4 8 R W 5 0 c n k g V H l w Z T 0 i R m l s b E N v b H V t b l R 5 c G V z I i B W Y W x 1 Z T 0 i c 0 J R W U d C Z 2 M 9 I i A v P j w v U 3 R h Y m x l R W 5 0 c m l l c z 4 8 L 0 l 0 Z W 0 + P E l 0 Z W 0 + P E l 0 Z W 1 M b 2 N h d G l v b j 4 8 S X R l b V R 5 c G U + R m 9 y b X V s Y T w v S X R l b V R 5 c G U + P E l 0 Z W 1 Q Y X R o P l N l Y 3 R p b 2 4 x L 0 0 l M j B F e H B y Z X N z a W 9 u c y 9 T b 3 V y Y 2 U 8 L 0 l 0 Z W 1 Q Y X R o P j w v S X R l b U x v Y 2 F 0 a W 9 u P j x T d G F i b G V F b n R y a W V z I C 8 + P C 9 J d G V t P j x J d G V t P j x J d G V t T G 9 j Y X R p b 2 4 + P E l 0 Z W 1 U e X B l P k Z v c m 1 1 b G E 8 L 0 l 0 Z W 1 U e X B l P j x J d G V t U G F 0 a D 5 T Z W N 0 a W 9 u M S 9 N J T I w R X h w c m V z c 2 l v b n M v U m V t b 3 Z l Q 2 9 s c z w v S X R l b V B h d G g + P C 9 J d G V t T G 9 j Y X R p b 2 4 + P F N 0 Y W J s Z U V u d H J p Z X M g L z 4 8 L 0 l 0 Z W 0 + P E l 0 Z W 0 + P E l 0 Z W 1 M b 2 N h d G l v b j 4 8 S X R l b V R 5 c G U + R m 9 y b X V s Y T w v S X R l b V R 5 c G U + P E l 0 Z W 1 Q Y X R o P l N l Y 3 R p b 2 4 x L 0 0 l M j B F e H B y Z X N z a W 9 u c y 9 S Z W 5 h b W V D b 2 x z P C 9 J d G V t U G F 0 a D 4 8 L 0 l 0 Z W 1 M b 2 N h d G l v b j 4 8 U 3 R h Y m x l R W 5 0 c m l l c y A v P j w v S X R l b T 4 8 S X R l b T 4 8 S X R l b U x v Y 2 F 0 a W 9 u P j x J d G V t V H l w Z T 5 G b 3 J t d W x h P C 9 J d G V t V H l w Z T 4 8 S X R l b V B h d G g + U 2 V j d G l v b j E v T S U y M E V 4 c H J l c 3 N p b 2 5 z L 0 9 y Z G V y Q 2 9 s d W 1 u c z w v S X R l b V B h d G g + P C 9 J d G V t T G 9 j Y X R p b 2 4 + P F N 0 Y W J s Z U V u d H J p Z X M g L z 4 8 L 0 l 0 Z W 0 + P E l 0 Z W 0 + P E l 0 Z W 1 M b 2 N h d G l v b j 4 8 S X R l b V R 5 c G U + R m 9 y b X V s Y T w v S X R l b V R 5 c G U + P E l 0 Z W 1 Q Y X R o P l N l Y 3 R p b 2 4 x L 0 0 l M j B F e H B y Z X N z a W 9 u c y 9 B Z G R J b m R l e D w v S X R l b V B h d G g + P C 9 J d G V t T G 9 j Y X R p b 2 4 + P F N 0 Y W J s Z U V u d H J p Z X M g L z 4 8 L 0 l 0 Z W 0 + P E l 0 Z W 0 + P E l 0 Z W 1 M b 2 N h d G l v b j 4 8 S X R l b V R 5 c G U + R m 9 y b X V s Y T w v S X R l b V R 5 c G U + P E l 0 Z W 1 Q Y X R o P l N l Y 3 R p b 2 4 x L 1 B h c n R p d G l v b n M v U H J l S W 5 k Z X h T b 3 J 0 P C 9 J d G V t U G F 0 a D 4 8 L 0 l 0 Z W 1 M b 2 N h d G l v b j 4 8 U 3 R h Y m x l R W 5 0 c m l l c y A v P j w v S X R l b T 4 8 S X R l b T 4 8 S X R l b U x v Y 2 F 0 a W 9 u P j x J d G V t V H l w Z T 5 G b 3 J t d W x h P C 9 J d G V t V H l w Z T 4 8 S X R l b V B h d G g + U 2 V j d G l v b j E v U G F y d G l 0 a W 9 u c y 9 J b m R l e E N v b D w v S X R l b V B h d G g + P C 9 J d G V t T G 9 j Y X R p b 2 4 + P F N 0 Y W J s Z U V u d H J p Z X M g L z 4 8 L 0 l 0 Z W 0 + P E l 0 Z W 0 + P E l 0 Z W 1 M b 2 N h d G l v b j 4 8 S X R l b V R 5 c G U + R m 9 y b X V s Y T w v S X R l b V R 5 c G U + P E l 0 Z W 1 Q Y X R o P l N l Y 3 R p b 2 4 x L 0 h p Z X J h c m N o e U x l d m V s c 0 R N V j w v S X R l b V B h d G g + P C 9 J d G V t T G 9 j Y X R p b 2 4 + P F N 0 Y W J s Z U V u d H J p Z X M + P E V u d H J 5 I F R 5 c G U 9 I k l z U H J p d m F 0 Z S I g V m F s d W U 9 I m w w I i A v P j x F b n R y e S B U e X B l P S J O Y W 1 l V X B k Y X R l Z E F m d G V y R m l s b C I g V m F s d W U 9 I m w x I i A v P j x F b n R y e S B U e X B l P S J G a W x s R W 5 h Y m x l Z C I g V m F s d W U 9 I m w w I i A v P j x F b n R y e S B U e X B l P S J G a W x s T 2 J q Z W N 0 V H l w Z S I g V m F s d W U 9 I n N D b 2 5 u Z W N 0 a W 9 u T 2 5 s e S I g L z 4 8 R W 5 0 c n k g V H l w Z T 0 i R m l s b F R v R G F 0 Y U 1 v Z G V s R W 5 h Y m x l Z C I g V m F s d W U 9 I m w w I i A v P j x F b n R y e S B U e X B l P S J C d W Z m Z X J O Z X h 0 U m V m c m V z a C I g V m F s d W U 9 I m w w I i A v P j x F b n R y e S B U e X B l P S J S Z X N 1 b H R U e X B l I i B W Y W x 1 Z T 0 i c 1 R h Y m x l I i A v P j x F b n R y e S B U e X B l P S J S Z W x h d G l v b n N o a X B J b m Z v Q 2 9 u d G F p b m V y I i B W Y W x 1 Z T 0 i c 3 s m c X V v d D t j b 2 x 1 b W 5 D b 3 V u d C Z x d W 9 0 O z o 3 L C Z x d W 9 0 O 2 t l e U N v b H V t b k 5 h b W V z J n F 1 b 3 Q 7 O l t d L C Z x d W 9 0 O 3 F 1 Z X J 5 U m V s Y X R p b 2 5 z a G l w c y Z x d W 9 0 O z p b X S w m c X V v d D t j b 2 x 1 b W 5 J Z G V u d G l 0 a W V z J n F 1 b 3 Q 7 O l s m c X V v d D t T Z W N 0 a W 9 u M S 9 S b 2 x l c 0 R N V i 9 T b 3 V y Y 2 U u e 0 l E L D B 9 J n F 1 b 3 Q 7 L C Z x d W 9 0 O 1 N l Y 3 R p b 2 4 x L 1 J v b G V z R E 1 W L 1 N v d X J j Z S 5 7 T W 9 k Z W x J R C w x f S Z x d W 9 0 O y w m c X V v d D t T Z W N 0 a W 9 u M S 9 S b 2 x l c 0 R N V i 9 T b 3 V y Y 2 U u e 0 5 h b W U s M n 0 m c X V v d D s s J n F 1 b 3 Q 7 U 2 V j d G l v b j E v U m 9 s Z X N E T V Y v U 2 9 1 c m N l L n t E Z X N j c m l w d G l v b i w z f S Z x d W 9 0 O y w m c X V v d D t T Z W N 0 a W 9 u M S 9 S b 2 x l c 0 R N V i 9 T b 3 V y Y 2 U u e 0 1 v Z G V s U G V y b W l z c 2 l v b i w 0 f S Z x d W 9 0 O y w m c X V v d D t T Z W N 0 a W 9 u M S 9 S b 2 x l c 0 R N V i 9 T b 3 V y Y 2 U u e 0 1 v Z G l m a W V k V G l t Z S w 1 f S Z x d W 9 0 O y w m c X V v d D t T Z W N 0 a W 9 u M S 9 S b 2 x l c 0 R N V i 9 N b 2 R l b F B l c m 1 p c 3 N p b 2 5 D b 2 x 1 b W 4 u e 0 1 v Z G V s I F B l c m 1 p c 3 N p b 2 4 s N n 0 m c X V v d D t d L C Z x d W 9 0 O 0 N v b H V t b k N v d W 5 0 J n F 1 b 3 Q 7 O j c s J n F 1 b 3 Q 7 S 2 V 5 Q 2 9 s d W 1 u T m F t Z X M m c X V v d D s 6 W 1 0 s J n F 1 b 3 Q 7 Q 2 9 s d W 1 u S W R l b n R p d G l l c y Z x d W 9 0 O z p b J n F 1 b 3 Q 7 U 2 V j d G l v b j E v U m 9 s Z X N E T V Y v U 2 9 1 c m N l L n t J R C w w f S Z x d W 9 0 O y w m c X V v d D t T Z W N 0 a W 9 u M S 9 S b 2 x l c 0 R N V i 9 T b 3 V y Y 2 U u e 0 1 v Z G V s S U Q s M X 0 m c X V v d D s s J n F 1 b 3 Q 7 U 2 V j d G l v b j E v U m 9 s Z X N E T V Y v U 2 9 1 c m N l L n t O Y W 1 l L D J 9 J n F 1 b 3 Q 7 L C Z x d W 9 0 O 1 N l Y 3 R p b 2 4 x L 1 J v b G V z R E 1 W L 1 N v d X J j Z S 5 7 R G V z Y 3 J p c H R p b 2 4 s M 3 0 m c X V v d D s s J n F 1 b 3 Q 7 U 2 V j d G l v b j E v U m 9 s Z X N E T V Y v U 2 9 1 c m N l L n t N b 2 R l b F B l c m 1 p c 3 N p b 2 4 s N H 0 m c X V v d D s s J n F 1 b 3 Q 7 U 2 V j d G l v b j E v U m 9 s Z X N E T V Y v U 2 9 1 c m N l L n t N b 2 R p Z m l l Z F R p b W U s N X 0 m c X V v d D s s J n F 1 b 3 Q 7 U 2 V j d G l v b j E v U m 9 s Z X N E T V Y v T W 9 k Z W x Q Z X J t a X N z a W 9 u Q 2 9 s d W 1 u L n t N b 2 R l b C B Q Z X J t a X N z a W 9 u L D Z 9 J n F 1 b 3 Q 7 X S w m c X V v d D t S Z W x h d G l v b n N o a X B J b m Z v J n F 1 b 3 Q 7 O l t d f S I g L z 4 8 R W 5 0 c n k g V H l w Z T 0 i Q W R k Z W R U b 0 R h d G F N b 2 R l b C I g V m F s d W U 9 I m w w I i A v P j x F b n R y e S B U e X B l P S J G a W x s Z W R D b 2 1 w b G V 0 Z V J l c 3 V s d F R v V 2 9 y a 3 N o Z W V 0 I i B W Y W x 1 Z T 0 i b D A i I C 8 + P E V u d H J 5 I F R 5 c G U 9 I l J l Y 2 9 2 Z X J 5 V G F y Z 2 V 0 U m 9 3 I i B W Y W x 1 Z T 0 i b D E i I C 8 + P E V u d H J 5 I F R 5 c G U 9 I l J l Y 2 9 2 Z X J 5 V G F y Z 2 V 0 Q 2 9 s d W 1 u I i B W Y W x 1 Z T 0 i b D E i I C 8 + P E V u d H J 5 I F R 5 c G U 9 I l J l Y 2 9 2 Z X J 5 V G F y Z 2 V 0 U 2 h l Z X Q i I F Z h b H V l P S J z U 2 h l Z X Q x I i A v P j x F b n R y e S B U e X B l P S J G a W x s V G F y Z 2 V 0 T m F t Z U N 1 c 3 R v b W l 6 Z W Q i I F Z h b H V l P S J s M S I g L z 4 8 R W 5 0 c n k g V H l w Z T 0 i T G 9 h Z G V k V G 9 B b m F s e X N p c 1 N l c n Z p Y 2 V z I i B W Y W x 1 Z T 0 i b D A i I C 8 + P E V u d H J 5 I F R 5 c G U 9 I l F 1 Z X J 5 S U Q i I F Z h b H V l P S J z N 2 I w O W N i Y j c t M m V m M y 0 0 Z j F m L W E y Z j A t N j Q 3 Y T A y N z J h Z T l h I i A v P j x F b n R y e S B U e X B l P S J G a W x s U 3 R h d H V z I i B W Y W x 1 Z T 0 i c 0 N v b X B s Z X R l I i A v P j x F b n R y e S B U e X B l P S J R d W V y e U d y b 3 V w S U Q i I F Z h b H V l P S J z N j B i N 2 U 4 M T c t N T U 4 M C 0 0 M T U w L T h i N j k t O G Z i O D I 0 M z d h M j l j I i A v P j x F b n R y e S B U e X B l P S J G a W x s R X J y b 3 J D b 2 R l I i B W Y W x 1 Z T 0 i c 1 V u a 2 5 v d 2 4 i I C 8 + P E V u d H J 5 I F R 5 c G U 9 I k Z p b G x M Y X N 0 V X B k Y X R l Z C I g V m F s d W U 9 I m Q y M D E 4 L T A 2 L T I 0 V D I x O j U 3 O j U 3 L j U 5 M T Y 5 N j d a I i A v P j w v U 3 R h Y m x l R W 5 0 c m l l c z 4 8 L 0 l 0 Z W 0 + P E l 0 Z W 0 + P E l 0 Z W 1 M b 2 N h d G l v b j 4 8 S X R l b V R 5 c G U + R m 9 y b X V s Y T w v S X R l b V R 5 c G U + P E l 0 Z W 1 Q Y X R o P l N l Y 3 R p b 2 4 x L 0 h p Z X J h c m N o e U x l d m V s c 0 R N V i 9 T b 3 V y Y 2 U 8 L 0 l 0 Z W 1 Q Y X R o P j w v S X R l b U x v Y 2 F 0 a W 9 u P j x T d G F i b G V F b n R y a W V z I C 8 + P C 9 J d G V t P j x J d G V t P j x J d G V t T G 9 j Y X R p b 2 4 + P E l 0 Z W 1 U e X B l P k Z v c m 1 1 b G E 8 L 0 l 0 Z W 1 U e X B l P j x J d G V t U G F 0 a D 5 T Z W N 0 a W 9 u M S 9 I a W V y Y X J j a H k l M j B M Z X Z l b H M 8 L 0 l 0 Z W 1 Q Y X R o P j w v S X R l b U x v Y 2 F 0 a W 9 u P j x T d G F i b G V F b n R y a W V z P j x F b n R y e S B U e X B l P S J J c 1 B y a X Z h d G U i I F Z h b H V l P S J s M C I g L z 4 8 R W 5 0 c n k g V H l w Z T 0 i T m F t Z V V w Z G F 0 Z W R B Z n R l c k Z p b G w i I F Z h b H V l P S J s M C I g L z 4 8 R W 5 0 c n k g V H l w Z T 0 i U X V l c n l H c m 9 1 c E l E I i B W Y W x 1 Z T 0 i c 2 U x N z I z M T M y L T Y 4 M m U t N D h l Y i 1 h O G U 3 L T A 5 N T l j M 2 V j Y j Q 3 M C I g L z 4 8 R W 5 0 c n k g V H l w Z T 0 i R m l s b E V u Y W J s Z W Q i I F Z h b H V l P S J s M S I g L z 4 8 R W 5 0 c n k g V H l w Z T 0 i R m l s b E 9 i a m V j d F R 5 c G U i I F Z h b H V l P S J z V G F i b G U i I C 8 + P E V u d H J 5 I F R 5 c G U 9 I k Z p b G x U b 0 R h d G F N b 2 R l b E V u Y W J s Z W Q i I F Z h b H V l P S J s M C I g L z 4 8 R W 5 0 c n k g V H l w Z T 0 i Q n V m Z m V y T m V 4 d F J l Z n J l c 2 g i I F Z h b H V l P S J s M C I g L z 4 8 R W 5 0 c n k g V H l w Z T 0 i U m V z d W x 0 V H l w Z S I g V m F s d W U 9 I n N U Y W J s Z S I g L z 4 8 R W 5 0 c n k g V H l w Z T 0 i Q W R k Z W R U b 0 R h d G F N b 2 R l b C I g V m F s d W U 9 I m w w I i A v P j x F b n R y e S B U e X B l P S J G a W x s Z W R D b 2 1 w b G V 0 Z V J l c 3 V s d F R v V 2 9 y a 3 N o Z W V 0 I i B W Y W x 1 Z T 0 i b D E i I C 8 + P E V u d H J 5 I F R 5 c G U 9 I k Z p b G x D b 2 x 1 b W 5 O Y W 1 l c y I g V m F s d W U 9 I n N b J n F 1 b 3 Q 7 S G l l c m F y Y 2 h 5 I E x l d m V s I E l u Z G V 4 I E l E J n F 1 b 3 Q 7 L C Z x d W 9 0 O 0 h p Z X J h c m N o e S B O Y W 1 l J n F 1 b 3 Q 7 L C Z x d W 9 0 O 0 h p Z X J h c m N o e S B M Z X Z l b C B D b 2 x 1 b W 4 m c X V v d D s s J n F 1 b 3 Q 7 S G l l c m F y Y 2 h 5 I E x l d m V s J n F 1 b 3 Q 7 L C Z x d W 9 0 O 1 R h Y m x l I E 5 h b W U m c X V v d D s s J n F 1 b 3 Q 7 T W 9 k a W Z p Z W R U a W 1 l J n F 1 b 3 Q 7 X S I g L z 4 8 R W 5 0 c n k g V H l w Z T 0 i U m V j b 3 Z l c n l U Y X J n Z X R S b 3 c i I F Z h b H V l P S J s N S I g L z 4 8 R W 5 0 c n k g V H l w Z T 0 i U m V j b 3 Z l c n l U Y X J n Z X R D b 2 x 1 b W 4 i I F Z h b H V l P S J s N C I g L z 4 8 R W 5 0 c n k g V H l w Z T 0 i U m V j b 3 Z l c n l U Y X J n Z X R T a G V l d C I g V m F s d W U 9 I n N I a W V y Y X J j a H k g T G V 2 Z W x z I i A v P j x F b n R y e S B U e X B l P S J R d W V y e U l E I i B W Y W x 1 Z T 0 i c 2 V m Y T g 4 Y j A 1 L T k 5 N D M t N D B i M S 0 5 Y j d k L W E 3 O T d h N G E y M D Y 5 O C I g L z 4 8 R W 5 0 c n k g V H l w Z T 0 i R m l s b E V y c m 9 y Q 2 9 k Z S I g V m F s d W U 9 I n N V b m t u b 3 d u I i A v P j x F b n R y e S B U e X B l P S J G a W x s V G F y Z 2 V 0 I i B W Y W x 1 Z T 0 i c 0 h p Z X J h c m N o e V 9 M Z X Z l b H M i I C 8 + P E V u d H J 5 I F R 5 c G U 9 I k Z p b G x F c n J v c k N v d W 5 0 I i B W Y W x 1 Z T 0 i b D A i I C 8 + P E V u d H J 5 I F R 5 c G U 9 I k Z p b G x D b 3 V u d C I g V m F s d W U 9 I m w y O C I g L z 4 8 R W 5 0 c n k g V H l w Z T 0 i R m l s b F N 0 Y X R 1 c y I g V m F s d W U 9 I n N D b 2 1 w b G V 0 Z S I g L z 4 8 R W 5 0 c n k g V H l w Z T 0 i U m V s Y X R p b 2 5 z a G l w S W 5 m b 0 N v b n R h a W 5 l c i I g V m F s d W U 9 I n N 7 J n F 1 b 3 Q 7 Y 2 9 s d W 1 u Q 2 9 1 b n Q m c X V v d D s 6 N i w m c X V v d D t r Z X l D b 2 x 1 b W 5 O Y W 1 l c y Z x d W 9 0 O z p b X S w m c X V v d D t x d W V y e V J l b G F 0 a W 9 u c 2 h p c H M m c X V v d D s 6 W 1 0 s J n F 1 b 3 Q 7 Y 2 9 s d W 1 u S W R l b n R p d G l l c y Z x d W 9 0 O z p b J n F 1 b 3 Q 7 U 2 V j d G l v b j E v S G l l c m F y Y 2 h 5 I E x l d m V s c y 9 J b m R l e E N v b H V t b i 5 7 S G l l c m F y Y 2 h 5 I E x l d m V s I E l u Z G V 4 I E l E L D l 9 J n F 1 b 3 Q 7 L C Z x d W 9 0 O 1 N l Y 3 R p b 2 4 x L 0 h p Z X J h c m N o e S B M Z X Z l b H M v S W 5 k Z X h D b 2 x 1 b W 4 u e 0 h p Z X J h c m N o e S B O Y W 1 l L D h 9 J n F 1 b 3 Q 7 L C Z x d W 9 0 O 1 N l Y 3 R p b 2 4 x L 0 h p Z X J h c m N o e S B M Z X Z l b H M v S W 5 k Z X h D b 2 x 1 b W 4 u e 0 5 h b W U s M 3 0 m c X V v d D s s J n F 1 b 3 Q 7 U 2 V j d G l v b j E v S G l l c m F y Y 2 h 5 I E x l d m V s c y 9 J b m R l e E N v b H V t b i 5 7 T 3 J k a W 5 h b C w y f S Z x d W 9 0 O y w m c X V v d D t T Z W N 0 a W 9 u M S 9 I a W V y Y X J j a H k g T G V 2 Z W x z L 0 l u Z G V 4 Q 2 9 s d W 1 u L n t U Y W J s Z S B O Y W 1 l L D d 9 J n F 1 b 3 Q 7 L C Z x d W 9 0 O 1 N l Y 3 R p b 2 4 x L 0 h p Z X J h c m N o e S B M Z X Z l b H M v S W 5 k Z X h D b 2 x 1 b W 4 u e 0 1 v Z G l m a W V k V G l t Z S w 2 f S Z x d W 9 0 O 1 0 s J n F 1 b 3 Q 7 Q 2 9 s d W 1 u Q 2 9 1 b n Q m c X V v d D s 6 N i w m c X V v d D t L Z X l D b 2 x 1 b W 5 O Y W 1 l c y Z x d W 9 0 O z p b X S w m c X V v d D t D b 2 x 1 b W 5 J Z G V u d G l 0 a W V z J n F 1 b 3 Q 7 O l s m c X V v d D t T Z W N 0 a W 9 u M S 9 I a W V y Y X J j a H k g T G V 2 Z W x z L 0 l u Z G V 4 Q 2 9 s d W 1 u L n t I a W V y Y X J j a H k g T G V 2 Z W w g S W 5 k Z X g g S U Q s O X 0 m c X V v d D s s J n F 1 b 3 Q 7 U 2 V j d G l v b j E v S G l l c m F y Y 2 h 5 I E x l d m V s c y 9 J b m R l e E N v b H V t b i 5 7 S G l l c m F y Y 2 h 5 I E 5 h b W U s O H 0 m c X V v d D s s J n F 1 b 3 Q 7 U 2 V j d G l v b j E v S G l l c m F y Y 2 h 5 I E x l d m V s c y 9 J b m R l e E N v b H V t b i 5 7 T m F t Z S w z f S Z x d W 9 0 O y w m c X V v d D t T Z W N 0 a W 9 u M S 9 I a W V y Y X J j a H k g T G V 2 Z W x z L 0 l u Z G V 4 Q 2 9 s d W 1 u L n t P c m R p b m F s L D J 9 J n F 1 b 3 Q 7 L C Z x d W 9 0 O 1 N l Y 3 R p b 2 4 x L 0 h p Z X J h c m N o e S B M Z X Z l b H M v S W 5 k Z X h D b 2 x 1 b W 4 u e 1 R h Y m x l I E 5 h b W U s N 3 0 m c X V v d D s s J n F 1 b 3 Q 7 U 2 V j d G l v b j E v S G l l c m F y Y 2 h 5 I E x l d m V s c y 9 J b m R l e E N v b H V t b i 5 7 T W 9 k a W Z p Z W R U a W 1 l L D Z 9 J n F 1 b 3 Q 7 X S w m c X V v d D t S Z W x h d G l v b n N o a X B J b m Z v J n F 1 b 3 Q 7 O l t d f S I g L z 4 8 R W 5 0 c n k g V H l w Z T 0 i R m l s b E x h c 3 R V c G R h d G V k I i B W Y W x 1 Z T 0 i Z D I w M T g t M D Y t M j Z U M j A 6 M j A 6 N D g u O D g 2 M z U 5 N l o i I C 8 + P E V u d H J 5 I F R 5 c G U 9 I k Z p b G x D b 2 x 1 b W 5 U e X B l c y I g V m F s d W U 9 I n N C U V l H Q W d Z S C I g L z 4 8 L 1 N 0 Y W J s Z U V u d H J p Z X M + P C 9 J d G V t P j x J d G V t P j x J d G V t T G 9 j Y X R p b 2 4 + P E l 0 Z W 1 U e X B l P k Z v c m 1 1 b G E 8 L 0 l 0 Z W 1 U e X B l P j x J d G V t U G F 0 a D 5 T Z W N 0 a W 9 u M S 9 I a W V y Y X J j a G l l c 0 R N V j w v S X R l b V B h d G g + P C 9 J d G V t T G 9 j Y X R p b 2 4 + P F N 0 Y W J s Z U V u d H J p Z X M + P E V u d H J 5 I F R 5 c G U 9 I k l z U H J p d m F 0 Z S I g V m F s d W U 9 I m w w I i A v P j x F b n R y e S B U e X B l P S J O Y W 1 l V X B k Y X R l Z E F m d G V y R m l s b C I g V m F s d W U 9 I m w w I i A v P j x F b n R y e S B U e X B l P S J G a W x s R W 5 h Y m x l Z C I g V m F s d W U 9 I m w w I i A v P j x F b n R y e S B U e X B l P S J G a W x s T 2 J q Z W N 0 V H l w Z S I g V m F s d W U 9 I n N D b 2 5 u Z W N 0 a W 9 u T 2 5 s e S I g L z 4 8 R W 5 0 c n k g V H l w Z T 0 i R m l s b F R v R G F 0 Y U 1 v Z G V s R W 5 h Y m x l Z C I g V m F s d W U 9 I m w w I i A v P j x F b n R y e S B U e X B l P S J C d W Z m Z X J O Z X h 0 U m V m c m V z a C I g V m F s d W U 9 I m w w I i A v P j x F b n R y e S B U e X B l P S J S Z X N 1 b H R U e X B l I i B W Y W x 1 Z T 0 i c 1 R h Y m x l I i A v P j x F b n R y e S B U e X B l P S J G a W x s T G F z d F V w Z G F 0 Z W Q i I F Z h b H V l P S J k M j A x O C 0 w N i 0 y N F Q y M j o w N z o 1 N y 4 x M T E z N j E 3 W i I g L z 4 8 R W 5 0 c n k g V H l w Z T 0 i Q W R k Z W R U b 0 R h d G F N b 2 R l b C I g V m F s d W U 9 I m w w I i A v P j x F b n R y e S B U e X B l P S J G a W x s Z W R D b 2 1 w b G V 0 Z V J l c 3 V s d F R v V 2 9 y a 3 N o Z W V 0 I i B W Y W x 1 Z T 0 i b D A i I C 8 + P E V u d H J 5 I F R 5 c G U 9 I l J l Y 2 9 2 Z X J 5 V G F y Z 2 V 0 U 2 h l Z X Q i I F Z h b H V l P S J z U 2 h l Z X Q z I i A v P j x F b n R y e S B U e X B l P S J S Z W N v d m V y e V R h c m d l d E N v b H V t b i I g V m F s d W U 9 I m w x I i A v P j x F b n R y e S B U e X B l P S J S Z W N v d m V y e V R h c m d l d F J v d y I g V m F s d W U 9 I m w x I i A v P j x F b n R y e S B U e X B l P S J G a W x s V G F y Z 2 V 0 T m F t Z U N 1 c 3 R v b W l 6 Z W Q i I F Z h b H V l P S J s M S I g L z 4 8 R W 5 0 c n k g V H l w Z T 0 i T G 9 h Z G V k V G 9 B b m F s e X N p c 1 N l c n Z p Y 2 V z I i B W Y W x 1 Z T 0 i b D A i I C 8 + P E V u d H J 5 I F R 5 c G U 9 I l F 1 Z X J 5 S U Q i I F Z h b H V l P S J z Z D E 1 O G Q 1 Z G I t N T Z l M C 0 0 Z W I 5 L W J h M j g t Y m I 5 Y j g 1 M G M x O W E 5 I i A v P j x F b n R y e S B U e X B l P S J G a W x s Q 2 9 s d W 1 u V H l w Z X M i I F Z h b H V l P S J z Q k F R R k J n R U R C Q V l H Q n d Z R E J n Y 0 g i I C 8 + P E V u d H J 5 I F R 5 c G U 9 I k Z p b G x F c n J v c k N v Z G U i I F Z h b H V l P S J z V W 5 r b m 9 3 b i I g L z 4 8 R W 5 0 c n k g V H l w Z T 0 i R m l s b F N 0 Y X R 1 c y I g V m F s d W U 9 I n N D b 2 1 w b G V 0 Z S I g L z 4 8 R W 5 0 c n k g V H l w Z T 0 i U X V l c n l H c m 9 1 c E l E I i B W Y W x 1 Z T 0 i c z Y w Y j d l O D E 3 L T U 1 O D A t N D E 1 M C 0 4 Y j Y 5 L T h m Y j g y N D M 3 Y T I 5 Y y I g L z 4 8 R W 5 0 c n k g V H l w Z T 0 i R m l s b E N v b H V t b k 5 h b W V z I i B W Y W x 1 Z T 0 i c 1 s m c X V v d D t J R C Z x d W 9 0 O y w m c X V v d D t U Y W J s Z U l E J n F 1 b 3 Q 7 L C Z x d W 9 0 O 0 h p Z X J h c m N o e S B J b m R l e C B J R C Z x d W 9 0 O y w m c X V v d D t I a W V y Y X J j a H k g R G V z Y 3 J p c H R p b 2 4 m c X V v d D s s J n F 1 b 3 Q 7 S X N I a W R k Z W 4 m c X V v d D s s J n F 1 b 3 Q 7 U 3 R h d G U m c X V v d D s s J n F 1 b 3 Q 7 S G l l c m F y Y 2 h 5 U 3 R v c m F n Z U l E J n F 1 b 3 Q 7 L C Z x d W 9 0 O 1 R h Y m x l I E 5 h b W U m c X V v d D s s J n F 1 b 3 Q 7 S G l l c m F y Y 2 h 5 I E 5 h b W U m c X V v d D s s J n F 1 b 3 Q 7 U m V m c m V z a G V k V G l t Z S Z x d W 9 0 O y w m c X V v d D t E a X N w b G F 5 R m 9 s Z G V y J n F 1 b 3 Q 7 L C Z x d W 9 0 O 0 h p Z G V N Z W 1 i Z X J z J n F 1 b 3 Q 7 L C Z x d W 9 0 O 0 h p Z G U g Q m x h b m s g T W V t Y m V y c y Z x d W 9 0 O y w m c X V v d D t N b 2 R p Z m l l Z F R p b W U m c X V v d D s s J n F 1 b 3 Q 7 U 3 R y d W N 0 d X J l T W 9 k a W Z p Z W R U a W 1 l J n F 1 b 3 Q 7 X S I g L z 4 8 R W 5 0 c n k g V H l w Z T 0 i U m V s Y X R p b 2 5 z a G l w S W 5 m b 0 N v b n R h a W 5 l c i I g V m F s d W U 9 I n N 7 J n F 1 b 3 Q 7 Y 2 9 s d W 1 u Q 2 9 1 b n Q m c X V v d D s 6 M T U s J n F 1 b 3 Q 7 a 2 V 5 Q 2 9 s d W 1 u T m F t Z X M m c X V v d D s 6 W 1 0 s J n F 1 b 3 Q 7 c X V l c n l S Z W x h d G l v b n N o a X B z J n F 1 b 3 Q 7 O l t d L C Z x d W 9 0 O 2 N v b H V t b k l k Z W 5 0 a X R p Z X M m c X V v d D s 6 W y Z x d W 9 0 O 1 N l Y 3 R p b 2 4 x L 0 h p Z X J h c m N o a W V z R E 1 W L 0 l u Z G V 4 Q 2 9 s L n t J R C w w f S Z x d W 9 0 O y w m c X V v d D t T Z W N 0 a W 9 u M S 9 I a W V y Y X J j a G l l c 0 R N V i 9 J b m R l e E N v b C 5 7 V G F i b G V J R C w x f S Z x d W 9 0 O y w m c X V v d D t T Z W N 0 a W 9 u M S 9 I a W V y Y X J j a G l l c 0 R N V i 9 J b m R l e E N v b C 5 7 S G l l c m F y Y 2 h 5 I E l u Z G V 4 I E l E L D E 0 f S Z x d W 9 0 O y w m c X V v d D t T Z W N 0 a W 9 u M S 9 I a W V y Y X J j a G l l c 0 R N V i 9 J b m R l e E N v b C 5 7 S G l l c m F y Y 2 h 5 I E R l c 2 N y a X B 0 a W 9 u L D N 9 J n F 1 b 3 Q 7 L C Z x d W 9 0 O 1 N l Y 3 R p b 2 4 x L 0 h p Z X J h c m N o a W V z R E 1 W L 0 l u Z G V 4 Q 2 9 s L n t J c 0 h p Z G R l b i w 0 f S Z x d W 9 0 O y w m c X V v d D t T Z W N 0 a W 9 u M S 9 I a W V y Y X J j a G l l c 0 R N V i 9 J b m R l e E N v b C 5 7 U 3 R h d G U s N X 0 m c X V v d D s s J n F 1 b 3 Q 7 U 2 V j d G l v b j E v S G l l c m F y Y 2 h p Z X N E T V Y v S W 5 k Z X h D b 2 w u e 0 h p Z X J h c m N o e V N 0 b 3 J h Z 2 V J R C w 2 f S Z x d W 9 0 O y w m c X V v d D t T Z W N 0 a W 9 u M S 9 I a W V y Y X J j a G l l c 0 R N V i 9 J b m R l e E N v b C 5 7 V G F i b G U g T m F t Z S w x M n 0 m c X V v d D s s J n F 1 b 3 Q 7 U 2 V j d G l v b j E v S G l l c m F y Y 2 h p Z X N E T V Y v S W 5 k Z X h D b 2 w u e 0 h p Z X J h c m N o e S B O Y W 1 l L D J 9 J n F 1 b 3 Q 7 L C Z x d W 9 0 O 1 N l Y 3 R p b 2 4 x L 0 h p Z X J h c m N o a W V z R E 1 W L 0 l u Z G V 4 Q 2 9 s L n t S Z W Z y Z X N o Z W R U a W 1 l L D l 9 J n F 1 b 3 Q 7 L C Z x d W 9 0 O 1 N l Y 3 R p b 2 4 x L 0 h p Z X J h c m N o a W V z R E 1 W L 0 l u Z G V 4 Q 2 9 s L n t E a X N w b G F 5 R m 9 s Z G V y L D E w f S Z x d W 9 0 O y w m c X V v d D t T Z W N 0 a W 9 u M S 9 I a W V y Y X J j a G l l c 0 R N V i 9 J b m R l e E N v b C 5 7 S G l k Z U 1 l b W J l c n M s M T F 9 J n F 1 b 3 Q 7 L C Z x d W 9 0 O 1 N l Y 3 R p b 2 4 x L 0 h p Z X J h c m N o a W V z R E 1 W L 0 l u Z G V 4 Q 2 9 s L n t I a W R l I E J s Y W 5 r I E 1 l b W J l c n M s M T N 9 J n F 1 b 3 Q 7 L C Z x d W 9 0 O 1 N l Y 3 R p b 2 4 x L 0 h p Z X J h c m N o a W V z R E 1 W L 0 l u Z G V 4 Q 2 9 s L n t N b 2 R p Z m l l Z F R p b W U s N 3 0 m c X V v d D s s J n F 1 b 3 Q 7 U 2 V j d G l v b j E v S G l l c m F y Y 2 h p Z X N E T V Y v S W 5 k Z X h D b 2 w u e 1 N 0 c n V j d H V y Z U 1 v Z G l m a W V k V G l t Z S w 4 f S Z x d W 9 0 O 1 0 s J n F 1 b 3 Q 7 Q 2 9 s d W 1 u Q 2 9 1 b n Q m c X V v d D s 6 M T U s J n F 1 b 3 Q 7 S 2 V 5 Q 2 9 s d W 1 u T m F t Z X M m c X V v d D s 6 W 1 0 s J n F 1 b 3 Q 7 Q 2 9 s d W 1 u S W R l b n R p d G l l c y Z x d W 9 0 O z p b J n F 1 b 3 Q 7 U 2 V j d G l v b j E v S G l l c m F y Y 2 h p Z X N E T V Y v S W 5 k Z X h D b 2 w u e 0 l E L D B 9 J n F 1 b 3 Q 7 L C Z x d W 9 0 O 1 N l Y 3 R p b 2 4 x L 0 h p Z X J h c m N o a W V z R E 1 W L 0 l u Z G V 4 Q 2 9 s L n t U Y W J s Z U l E L D F 9 J n F 1 b 3 Q 7 L C Z x d W 9 0 O 1 N l Y 3 R p b 2 4 x L 0 h p Z X J h c m N o a W V z R E 1 W L 0 l u Z G V 4 Q 2 9 s L n t I a W V y Y X J j a H k g S W 5 k Z X g g S U Q s M T R 9 J n F 1 b 3 Q 7 L C Z x d W 9 0 O 1 N l Y 3 R p b 2 4 x L 0 h p Z X J h c m N o a W V z R E 1 W L 0 l u Z G V 4 Q 2 9 s L n t I a W V y Y X J j a H k g R G V z Y 3 J p c H R p b 2 4 s M 3 0 m c X V v d D s s J n F 1 b 3 Q 7 U 2 V j d G l v b j E v S G l l c m F y Y 2 h p Z X N E T V Y v S W 5 k Z X h D b 2 w u e 0 l z S G l k Z G V u L D R 9 J n F 1 b 3 Q 7 L C Z x d W 9 0 O 1 N l Y 3 R p b 2 4 x L 0 h p Z X J h c m N o a W V z R E 1 W L 0 l u Z G V 4 Q 2 9 s L n t T d G F 0 Z S w 1 f S Z x d W 9 0 O y w m c X V v d D t T Z W N 0 a W 9 u M S 9 I a W V y Y X J j a G l l c 0 R N V i 9 J b m R l e E N v b C 5 7 S G l l c m F y Y 2 h 5 U 3 R v c m F n Z U l E L D Z 9 J n F 1 b 3 Q 7 L C Z x d W 9 0 O 1 N l Y 3 R p b 2 4 x L 0 h p Z X J h c m N o a W V z R E 1 W L 0 l u Z G V 4 Q 2 9 s L n t U Y W J s Z S B O Y W 1 l L D E y f S Z x d W 9 0 O y w m c X V v d D t T Z W N 0 a W 9 u M S 9 I a W V y Y X J j a G l l c 0 R N V i 9 J b m R l e E N v b C 5 7 S G l l c m F y Y 2 h 5 I E 5 h b W U s M n 0 m c X V v d D s s J n F 1 b 3 Q 7 U 2 V j d G l v b j E v S G l l c m F y Y 2 h p Z X N E T V Y v S W 5 k Z X h D b 2 w u e 1 J l Z n J l c 2 h l Z F R p b W U s O X 0 m c X V v d D s s J n F 1 b 3 Q 7 U 2 V j d G l v b j E v S G l l c m F y Y 2 h p Z X N E T V Y v S W 5 k Z X h D b 2 w u e 0 R p c 3 B s Y X l G b 2 x k Z X I s M T B 9 J n F 1 b 3 Q 7 L C Z x d W 9 0 O 1 N l Y 3 R p b 2 4 x L 0 h p Z X J h c m N o a W V z R E 1 W L 0 l u Z G V 4 Q 2 9 s L n t I a W R l T W V t Y m V y c y w x M X 0 m c X V v d D s s J n F 1 b 3 Q 7 U 2 V j d G l v b j E v S G l l c m F y Y 2 h p Z X N E T V Y v S W 5 k Z X h D b 2 w u e 0 h p Z G U g Q m x h b m s g T W V t Y m V y c y w x M 3 0 m c X V v d D s s J n F 1 b 3 Q 7 U 2 V j d G l v b j E v S G l l c m F y Y 2 h p Z X N E T V Y v S W 5 k Z X h D b 2 w u e 0 1 v Z G l m a W V k V G l t Z S w 3 f S Z x d W 9 0 O y w m c X V v d D t T Z W N 0 a W 9 u M S 9 I a W V y Y X J j a G l l c 0 R N V i 9 J b m R l e E N v b C 5 7 U 3 R y d W N 0 d X J l T W 9 k a W Z p Z W R U a W 1 l L D h 9 J n F 1 b 3 Q 7 X S w m c X V v d D t S Z W x h d G l v b n N o a X B J b m Z v J n F 1 b 3 Q 7 O l t d f S I g L z 4 8 L 1 N 0 Y W J s Z U V u d H J p Z X M + P C 9 J d G V t P j x J d G V t P j x J d G V t T G 9 j Y X R p b 2 4 + P E l 0 Z W 1 U e X B l P k Z v c m 1 1 b G E 8 L 0 l 0 Z W 1 U e X B l P j x J d G V t U G F 0 a D 5 T Z W N 0 a W 9 u M S 9 I a W V y Y X J j a G l l c 0 R N V i 9 T b 3 V y Y 2 U 8 L 0 l 0 Z W 1 Q Y X R o P j w v S X R l b U x v Y 2 F 0 a W 9 u P j x T d G F i b G V F b n R y a W V z I C 8 + P C 9 J d G V t P j x J d G V t P j x J d G V t T G 9 j Y X R p b 2 4 + P E l 0 Z W 1 U e X B l P k Z v c m 1 1 b G E 8 L 0 l 0 Z W 1 U e X B l P j x J d G V t U G F 0 a D 5 T Z W N 0 a W 9 u M S 9 I a W V y Y X J j a G l l c 0 R N V i 9 S Z W 5 h b W V D b 2 w 8 L 0 l 0 Z W 1 Q Y X R o P j w v S X R l b U x v Y 2 F 0 a W 9 u P j x T d G F i b G V F b n R y a W V z I C 8 + P C 9 J d G V t P j x J d G V t P j x J d G V t T G 9 j Y X R p b 2 4 + P E l 0 Z W 1 U e X B l P k Z v c m 1 1 b G E 8 L 0 l 0 Z W 1 U e X B l P j x J d G V t U G F 0 a D 5 T Z W N 0 a W 9 u M S 9 I a W V y Y X J j a G l l c 0 R N V i 9 U Y W J s Z X N K b 2 l u P C 9 J d G V t U G F 0 a D 4 8 L 0 l 0 Z W 1 M b 2 N h d G l v b j 4 8 U 3 R h Y m x l R W 5 0 c m l l c y A v P j w v S X R l b T 4 8 S X R l b T 4 8 S X R l b U x v Y 2 F 0 a W 9 u P j x J d G V t V H l w Z T 5 G b 3 J t d W x h P C 9 J d G V t V H l w Z T 4 8 S X R l b V B h d G g + U 2 V j d G l v b j E v S G l l c m F y Y 2 h p Z X N E T V Y v V G F i b G V z T m F t Z T w v S X R l b V B h d G g + P C 9 J d G V t T G 9 j Y X R p b 2 4 + P F N 0 Y W J s Z U V u d H J p Z X M g L z 4 8 L 0 l 0 Z W 0 + P E l 0 Z W 0 + P E l 0 Z W 1 M b 2 N h d G l v b j 4 8 S X R l b V R 5 c G U + R m 9 y b X V s Y T w v S X R l b V R 5 c G U + P E l 0 Z W 1 Q Y X R o P l N l Y 3 R p b 2 4 x L 0 h p Z X J h c m N o a W V z R E 1 W L 0 h p Z G V C b G F u a 0 1 l b W J l c n M 8 L 0 l 0 Z W 1 Q Y X R o P j w v S X R l b U x v Y 2 F 0 a W 9 u P j x T d G F i b G V F b n R y a W V z I C 8 + P C 9 J d G V t P j x J d G V t P j x J d G V t T G 9 j Y X R p b 2 4 + P E l 0 Z W 1 U e X B l P k Z v c m 1 1 b G E 8 L 0 l 0 Z W 1 U e X B l P j x J d G V t U G F 0 a D 5 T Z W N 0 a W 9 u M S 9 I a W V y Y X J j a G l l c 0 R N V i 9 Q c m V J b m R l e F N v c n Q 8 L 0 l 0 Z W 1 Q Y X R o P j w v S X R l b U x v Y 2 F 0 a W 9 u P j x T d G F i b G V F b n R y a W V z I C 8 + P C 9 J d G V t P j x J d G V t P j x J d G V t T G 9 j Y X R p b 2 4 + P E l 0 Z W 1 U e X B l P k Z v c m 1 1 b G E 8 L 0 l 0 Z W 1 U e X B l P j x J d G V t U G F 0 a D 5 T Z W N 0 a W 9 u M S 9 I a W V y Y X J j a G l l c 0 R N V i 9 J b m R l e E N v b D w v S X R l b V B h d G g + P C 9 J d G V t T G 9 j Y X R p b 2 4 + P F N 0 Y W J s Z U V u d H J p Z X M g L z 4 8 L 0 l 0 Z W 0 + P E l 0 Z W 0 + P E l 0 Z W 1 M b 2 N h d G l v b j 4 8 S X R l b V R 5 c G U + R m 9 y b X V s Y T w v S X R l b V R 5 c G U + P E l 0 Z W 1 Q Y X R o P l N l Y 3 R p b 2 4 x L 0 h p Z X J h c m N o a W V z R E 1 W L 1 J l b 3 J k Z X J D b 2 x z P C 9 J d G V t U G F 0 a D 4 8 L 0 l 0 Z W 1 M b 2 N h d G l v b j 4 8 U 3 R h Y m x l R W 5 0 c m l l c y A v P j w v S X R l b T 4 8 S X R l b T 4 8 S X R l b U x v Y 2 F 0 a W 9 u P j x J d G V t V H l w Z T 5 G b 3 J t d W x h P C 9 J d G V t V H l w Z T 4 8 S X R l b V B h d G g + U 2 V j d G l v b j E v S G l l c m F y Y 2 h p Z X M v U 2 9 1 c m N l P C 9 J d G V t U G F 0 a D 4 8 L 0 l 0 Z W 1 M b 2 N h d G l v b j 4 8 U 3 R h Y m x l R W 5 0 c m l l c y A v P j w v S X R l b T 4 8 S X R l b T 4 8 S X R l b U x v Y 2 F 0 a W 9 u P j x J d G V t V H l w Z T 5 G b 3 J t d W x h P C 9 J d G V t V H l w Z T 4 8 S X R l b V B h d G g + U 2 V j d G l v b j E v S G l l c m F y Y 2 h p Z X M v U m V t b 3 Z l Q 2 9 s c z w v S X R l b V B h d G g + P C 9 J d G V t T G 9 j Y X R p b 2 4 + P F N 0 Y W J s Z U V u d H J p Z X M g L z 4 8 L 0 l 0 Z W 0 + P E l 0 Z W 0 + P E l 0 Z W 1 M b 2 N h d G l v b j 4 8 S X R l b V R 5 c G U + R m 9 y b X V s Y T w v S X R l b V R 5 c G U + P E l 0 Z W 1 Q Y X R o P l N l Y 3 R p b 2 4 x L 0 h p Z X J h c m N o e S U y M E x l d m V s c y 9 T b 3 V y Y 2 U 8 L 0 l 0 Z W 1 Q Y X R o P j w v S X R l b U x v Y 2 F 0 a W 9 u P j x T d G F i b G V F b n R y a W V z I C 8 + P C 9 J d G V t P j x J d G V t P j x J d G V t T G 9 j Y X R p b 2 4 + P E l 0 Z W 1 U e X B l P k Z v c m 1 1 b G E 8 L 0 l 0 Z W 1 U e X B l P j x J d G V t U G F 0 a D 5 T Z W N 0 a W 9 u M S 9 I a W V y Y X J j a H k l M j B M Z X Z l b H M v S m 9 p b l R v S G l l c m F y Y 2 h p Z X N E T V Y 8 L 0 l 0 Z W 1 Q Y X R o P j w v S X R l b U x v Y 2 F 0 a W 9 u P j x T d G F i b G V F b n R y a W V z I C 8 + P C 9 J d G V t P j x J d G V t P j x J d G V t T G 9 j Y X R p b 2 4 + P E l 0 Z W 1 U e X B l P k Z v c m 1 1 b G E 8 L 0 l 0 Z W 1 U e X B l P j x J d G V t U G F 0 a D 5 T Z W N 0 a W 9 u M S 9 I a W V y Y X J j a H k l M j B M Z X Z l b H M v S G l l c m F y Y 2 h p Z X N E T V Z D b 2 w 8 L 0 l 0 Z W 1 Q Y X R o P j w v S X R l b U x v Y 2 F 0 a W 9 u P j x T d G F i b G V F b n R y a W V z I C 8 + P C 9 J d G V t P j x J d G V t P j x J d G V t T G 9 j Y X R p b 2 4 + P E l 0 Z W 1 U e X B l P k Z v c m 1 1 b G E 8 L 0 l 0 Z W 1 U e X B l P j x J d G V t U G F 0 a D 5 T Z W N 0 a W 9 u M S 9 I a W V y Y X J j a H k l M j B M Z X Z l b H M v U H J l S W 5 k Z X h T b 3 J 0 P C 9 J d G V t U G F 0 a D 4 8 L 0 l 0 Z W 1 M b 2 N h d G l v b j 4 8 U 3 R h Y m x l R W 5 0 c m l l c y A v P j w v S X R l b T 4 8 S X R l b T 4 8 S X R l b U x v Y 2 F 0 a W 9 u P j x J d G V t V H l w Z T 5 G b 3 J t d W x h P C 9 J d G V t V H l w Z T 4 8 S X R l b V B h d G g + U 2 V j d G l v b j E v S G l l c m F y Y 2 h 5 J T I w T G V 2 Z W x z L 0 l u Z G V 4 Q 2 9 s d W 1 u P C 9 J d G V t U G F 0 a D 4 8 L 0 l 0 Z W 1 M b 2 N h d G l v b j 4 8 U 3 R h Y m x l R W 5 0 c m l l c y A v P j w v S X R l b T 4 8 S X R l b T 4 8 S X R l b U x v Y 2 F 0 a W 9 u P j x J d G V t V H l w Z T 5 G b 3 J t d W x h P C 9 J d G V t V H l w Z T 4 8 S X R l b V B h d G g + U 2 V j d G l v b j E v S G l l c m F y Y 2 h 5 J T I w T G V 2 Z W x z L 1 J l b W 9 2 Z U N v b H V t b n M 8 L 0 l 0 Z W 1 Q Y X R o P j w v S X R l b U x v Y 2 F 0 a W 9 u P j x T d G F i b G V F b n R y a W V z I C 8 + P C 9 J d G V t P j x J d G V t P j x J d G V t T G 9 j Y X R p b 2 4 + P E l 0 Z W 1 U e X B l P k Z v c m 1 1 b G E 8 L 0 l 0 Z W 1 U e X B l P j x J d G V t U G F 0 a D 5 T Z W N 0 a W 9 u M S 9 I a W V y Y X J j a H k l M j B M Z X Z l b H M v U m V u Y W 1 l Q 2 9 s d W 1 u c z w v S X R l b V B h d G g + P C 9 J d G V t T G 9 j Y X R p b 2 4 + P F N 0 Y W J s Z U V u d H J p Z X M g L z 4 8 L 0 l 0 Z W 0 + P E l 0 Z W 0 + P E l 0 Z W 1 M b 2 N h d G l v b j 4 8 S X R l b V R 5 c G U + R m 9 y b X V s Y T w v S X R l b V R 5 c G U + P E l 0 Z W 1 Q Y X R o P l N l Y 3 R p b 2 4 x L 0 h p Z X J h c m N o e S U y M E x l d m V s c y 9 S Z W 9 y Z G V y Q 2 9 s d W 1 u c z w v S X R l b V B h d G g + P C 9 J d G V t T G 9 j Y X R p b 2 4 + P F N 0 Y W J s Z U V u d H J p Z X M g L z 4 8 L 0 l 0 Z W 0 + P E l 0 Z W 0 + P E l 0 Z W 1 M b 2 N h d G l v b j 4 8 S X R l b V R 5 c G U + R m 9 y b X V s Y T w v S X R l b V R 5 c G U + P E l 0 Z W 1 Q Y X R o P l N l Y 3 R p b 2 4 x L 1 R y Y W 5 z b G F 0 a W 9 u c z w v S X R l b V B h d G g + P C 9 J d G V t T G 9 j Y X R p b 2 4 + P F N 0 Y W J s Z U V u d H J p Z X M + P E V u d H J 5 I F R 5 c G U 9 I k l z U H J p d m F 0 Z S I g V m F s d W U 9 I m w w I i A v P j x F b n R y e S B U e X B l P S J O Y W 1 l V X B k Y X R l Z E F m d G V y R m l s b C I g V m F s d W U 9 I m w w I i A v P j x F b n R y e S B U e X B l P S J G a W x s R W 5 h Y m x l Z C I g V m F s d W U 9 I m w x I i A v P j x F b n R y e S B U e X B l P S J G a W x s T 2 J q Z W N 0 V H l w Z S I g V m F s d W U 9 I n N U Y W J s Z S I g L z 4 8 R W 5 0 c n k g V H l w Z T 0 i R m l s b F R v R G F 0 Y U 1 v Z G V s R W 5 h Y m x l Z C I g V m F s d W U 9 I m w w I i A v P j x F b n R y e S B U e X B l P S J C d W Z m Z X J O Z X h 0 U m V m c m V z a C I g V m F s d W U 9 I m w w I i A v P j x F b n R y e S B U e X B l P S J S Z X N 1 b H R U e X B l I i B W Y W x 1 Z T 0 i c 1 R h Y m x l I i A v P j x F b n R y e S B U e X B l P S J B Z G R l Z F R v R G F 0 Y U 1 v Z G V s I i B W Y W x 1 Z T 0 i b D A i I C 8 + P E V u d H J 5 I F R 5 c G U 9 I k Z p b G x l Z E N v b X B s Z X R l U m V z d W x 0 V G 9 X b 3 J r c 2 h l Z X Q i I F Z h b H V l P S J s M S I g L z 4 8 R W 5 0 c n k g V H l w Z T 0 i U m V j b 3 Z l c n l U Y X J n Z X R T a G V l d C I g V m F s d W U 9 I n N U c m F u c 2 x h d G l v b n M i I C 8 + P E V u d H J 5 I F R 5 c G U 9 I l J l Y 2 9 2 Z X J 5 V G F y Z 2 V 0 Q 2 9 s d W 1 u I i B W Y W x 1 Z T 0 i b D U i I C 8 + P E V u d H J 5 I F R 5 c G U 9 I l J l Y 2 9 2 Z X J 5 V G F y Z 2 V 0 U m 9 3 I i B W Y W x 1 Z T 0 i b D U i I C 8 + P E V u d H J 5 I F R 5 c G U 9 I k Z p b G x U Y X J n Z X R O Y W 1 l Q 3 V z d G 9 t a X p l Z C I g V m F s d W U 9 I m w x I i A v P j x F b n R y e S B U e X B l P S J M b 2 F k Z W R U b 0 F u Y W x 5 c 2 l z U 2 V y d m l j Z X M i I F Z h b H V l P S J s M C I g L z 4 8 R W 5 0 c n k g V H l w Z T 0 i U X V l c n l J R C I g V m F s d W U 9 I n M 3 Y j A 5 Y 2 J i N y 0 y Z W Y z L T R m M W Y t Y T J m M C 0 2 N D d h M D I 3 M m F l O W E i I C 8 + P E V u d H J 5 I F R 5 c G U 9 I l F 1 Z X J 5 R 3 J v d X B J R C I g V m F s d W U 9 I n N l M T c y M z E z M i 0 2 O D J l L T Q 4 Z W I t Y T h l N y 0 w O T U 5 Y z N l Y 2 I 0 N z A i I C 8 + P E V u d H J 5 I F R 5 c G U 9 I k Z p b G x U Y X J n Z X Q i I F Z h b H V l P S J z V H J h b n N s Y X R p b 2 5 z I i A v P j x F b n R y e S B U e X B l P S J S Z W x h d G l v b n N o a X B J b m Z v Q 2 9 u d G F p b m V y I i B W Y W x 1 Z T 0 i c 3 s m c X V v d D t j b 2 x 1 b W 5 D b 3 V u d C Z x d W 9 0 O z o z L C Z x d W 9 0 O 2 t l e U N v b H V t b k 5 h b W V z J n F 1 b 3 Q 7 O l t d L C Z x d W 9 0 O 3 F 1 Z X J 5 U m V s Y X R p b 2 5 z a G l w c y Z x d W 9 0 O z p b X S w m c X V v d D t j b 2 x 1 b W 5 J Z G V u d G l 0 a W V z J n F 1 b 3 Q 7 O l s m c X V v d D t T Z W N 0 a W 9 u M S 9 U c m F u c 2 x h d G l v b n M v Q W R k Z W R J b m R l e C 5 7 V H J h b n N s Y X R p b 2 4 g S W 5 k Z X g g S U Q s M n 0 m c X V v d D s s J n F 1 b 3 Q 7 U 2 V j d G l v b j E v V H J h b n N s Y X R p b 2 5 z L 0 F k Z G V k S W 5 k Z X g u e 0 x h b m d 1 Y W d l I F R y Y W 5 z b G F 0 a W 9 u L D B 9 J n F 1 b 3 Q 7 L C Z x d W 9 0 O 1 N l Y 3 R p b 2 4 x L 1 R y Y W 5 z b G F 0 a W 9 u c y 9 B Z G R l Z E l u Z G V 4 L n t N b 2 R p Z m l l Z F R p b W U s M X 0 m c X V v d D t d L C Z x d W 9 0 O 0 N v b H V t b k N v d W 5 0 J n F 1 b 3 Q 7 O j M s J n F 1 b 3 Q 7 S 2 V 5 Q 2 9 s d W 1 u T m F t Z X M m c X V v d D s 6 W 1 0 s J n F 1 b 3 Q 7 Q 2 9 s d W 1 u S W R l b n R p d G l l c y Z x d W 9 0 O z p b J n F 1 b 3 Q 7 U 2 V j d G l v b j E v V H J h b n N s Y X R p b 2 5 z L 0 F k Z G V k S W 5 k Z X g u e 1 R y Y W 5 z b G F 0 a W 9 u I E l u Z G V 4 I E l E L D J 9 J n F 1 b 3 Q 7 L C Z x d W 9 0 O 1 N l Y 3 R p b 2 4 x L 1 R y Y W 5 z b G F 0 a W 9 u c y 9 B Z G R l Z E l u Z G V 4 L n t M Y W 5 n d W F n Z S B U c m F u c 2 x h d G l v b i w w f S Z x d W 9 0 O y w m c X V v d D t T Z W N 0 a W 9 u M S 9 U c m F u c 2 x h d G l v b n M v Q W R k Z W R J b m R l e C 5 7 T W 9 k a W Z p Z W R U a W 1 l L D F 9 J n F 1 b 3 Q 7 X S w m c X V v d D t S Z W x h d G l v b n N o a X B J b m Z v J n F 1 b 3 Q 7 O l t d f S I g L z 4 8 R W 5 0 c n k g V H l w Z T 0 i R m l s b E N v d W 5 0 I i B W Y W x 1 Z T 0 i b D E i I C 8 + P E V u d H J 5 I F R 5 c G U 9 I k Z p b G x F c n J v c k N v d W 5 0 I i B W Y W x 1 Z T 0 i b D A i I C 8 + P E V u d H J 5 I F R 5 c G U 9 I k Z p b G x M Y X N 0 V X B k Y X R l Z C I g V m F s d W U 9 I m Q y M D E 4 L T A 2 L T I 2 V D I w O j I x O j A x L j k x M T Y 2 M j V a I i A v P j x F b n R y e S B U e X B l P S J G a W x s U 3 R h d H V z I i B W Y W x 1 Z T 0 i c 0 N v b X B s Z X R l I i A v P j x F b n R y e S B U e X B l P S J G a W x s Q 2 9 s d W 1 u T m F t Z X M i I F Z h b H V l P S J z W y Z x d W 9 0 O 1 R y Y W 5 z b G F 0 a W 9 u I E l u Z G V 4 I E l E J n F 1 b 3 Q 7 L C Z x d W 9 0 O 0 x h b m d 1 Y W d l I F R y Y W 5 z b G F 0 a W 9 u J n F 1 b 3 Q 7 L C Z x d W 9 0 O 0 1 v Z G l m a W V k V G l t Z S Z x d W 9 0 O 1 0 i I C 8 + P E V u d H J 5 I F R 5 c G U 9 I k Z p b G x F c n J v c k N v Z G U i I F Z h b H V l P S J z V W 5 r b m 9 3 b i I g L z 4 8 R W 5 0 c n k g V H l w Z T 0 i R m l s b E N v b H V t b l R 5 c G V z I i B W Y W x 1 Z T 0 i c 0 J R W U g i I C 8 + P C 9 T d G F i b G V F b n R y a W V z P j w v S X R l b T 4 8 S X R l b T 4 8 S X R l b U x v Y 2 F 0 a W 9 u P j x J d G V t V H l w Z T 5 G b 3 J t d W x h P C 9 J d G V t V H l w Z T 4 8 S X R l b V B h d G g + U 2 V j d G l v b j E v V H J h b n N s Y X R p b 2 5 z L 1 N v d X J j Z T w v S X R l b V B h d G g + P C 9 J d G V t T G 9 j Y X R p b 2 4 + P F N 0 Y W J s Z U V u d H J p Z X M g L z 4 8 L 0 l 0 Z W 0 + P E l 0 Z W 0 + P E l 0 Z W 1 M b 2 N h d G l v b j 4 8 S X R l b V R 5 c G U + R m 9 y b X V s Y T w v S X R l b V R 5 c G U + P E l 0 Z W 1 Q Y X R o P l N l Y 3 R p b 2 4 x L 1 R y Y W 5 z b G F 0 a W 9 u c y 9 S Z W 5 h b W V k Q 2 9 s c z w v S X R l b V B h d G g + P C 9 J d G V t T G 9 j Y X R p b 2 4 + P F N 0 Y W J s Z U V u d H J p Z X M g L z 4 8 L 0 l 0 Z W 0 + P E l 0 Z W 0 + P E l 0 Z W 1 M b 2 N h d G l v b j 4 8 S X R l b V R 5 c G U + R m 9 y b X V s Y T w v S X R l b V R 5 c G U + P E l 0 Z W 1 Q Y X R o P l N l Y 3 R p b 2 4 x L 1 R y Y W 5 z b G F 0 a W 9 u c y 9 S Z W 1 v d m V k Q 2 9 s d W 1 u c z w v S X R l b V B h d G g + P C 9 J d G V t T G 9 j Y X R p b 2 4 + P F N 0 Y W J s Z U V u d H J p Z X M g L z 4 8 L 0 l 0 Z W 0 + P E l 0 Z W 0 + P E l 0 Z W 1 M b 2 N h d G l v b j 4 8 S X R l b V R 5 c G U + R m 9 y b X V s Y T w v S X R l b V R 5 c G U + P E l 0 Z W 1 Q Y X R o P l N l Y 3 R p b 2 4 x L 1 R y Y W 5 z b G F 0 a W 9 u c y 9 T b 3 J 0 Z W R S b 3 d z P C 9 J d G V t U G F 0 a D 4 8 L 0 l 0 Z W 1 M b 2 N h d G l v b j 4 8 U 3 R h Y m x l R W 5 0 c m l l c y A v P j w v S X R l b T 4 8 S X R l b T 4 8 S X R l b U x v Y 2 F 0 a W 9 u P j x J d G V t V H l w Z T 5 G b 3 J t d W x h P C 9 J d G V t V H l w Z T 4 8 S X R l b V B h d G g + U 2 V j d G l v b j E v V H J h b n N s Y X R p b 2 5 z L 0 F k Z G V k S W 5 k Z X g 8 L 0 l 0 Z W 1 Q Y X R o P j w v S X R l b U x v Y 2 F 0 a W 9 u P j x T d G F i b G V F b n R y a W V z I C 8 + P C 9 J d G V t P j x J d G V t P j x J d G V t T G 9 j Y X R p b 2 4 + P E l 0 Z W 1 U e X B l P k Z v c m 1 1 b G E 8 L 0 l 0 Z W 1 U e X B l P j x J d G V t U G F 0 a D 5 T Z W N 0 a W 9 u M S 9 U c m F u c 2 x h d G l v b n M v U m V v c m R l c m V k Q 2 9 s d W 1 u c z w v S X R l b V B h d G g + P C 9 J d G V t T G 9 j Y X R p b 2 4 + P F N 0 Y W J s Z U V u d H J p Z X M g L z 4 8 L 0 l 0 Z W 0 + P E l 0 Z W 0 + P E l 0 Z W 1 M b 2 N h d G l v b j 4 8 S X R l b V R 5 c G U + R m 9 y b X V s Y T w v S X R l b V R 5 c G U + P E l 0 Z W 1 Q Y X R o P l N l Y 3 R p b 2 4 x L 0 t Q S X N E T V Y 8 L 0 l 0 Z W 1 Q Y X R o P j w v S X R l b U x v Y 2 F 0 a W 9 u P j x T d G F i b G V F b n R y a W V z P j x F b n R y e S B U e X B l P S J J c 1 B y a X Z h d G U i I F Z h b H V l P S J s M C I g L z 4 8 R W 5 0 c n k g V H l w Z T 0 i T m F t Z V V w Z G F 0 Z W R B Z n R l c k Z p b G w i I F Z h b H V l P S J s M S I g L z 4 8 R W 5 0 c n k g V H l w Z T 0 i R m l s b E V u Y W J s Z W Q i I F Z h b H V l P S J s M C I g L z 4 8 R W 5 0 c n k g V H l w Z T 0 i R m l s b E 9 i a m V j d F R 5 c G U i I F Z h b H V l P S J z Q 2 9 u b m V j d G l v b k 9 u b H k i I C 8 + P E V u d H J 5 I F R 5 c G U 9 I k Z p b G x U b 0 R h d G F N b 2 R l b E V u Y W J s Z W Q i I F Z h b H V l P S J s M C I g L z 4 8 R W 5 0 c n k g V H l w Z T 0 i U m V z d W x 0 V H l w Z S I g V m F s d W U 9 I n N U Y W J s Z S I g L z 4 8 R W 5 0 c n k g V H l w Z T 0 i Q n V m Z m V y T m V 4 d F J l Z n J l c 2 g i I F Z h b H V l P S J s M C I g L z 4 8 R W 5 0 c n k g V H l w Z T 0 i R m l s b F N 0 Y X R 1 c y I g V m F s d W U 9 I n N D b 2 1 w b G V 0 Z S I g L z 4 8 R W 5 0 c n k g V H l w Z T 0 i Q W R k Z W R U b 0 R h d G F N b 2 R l b C I g V m F s d W U 9 I m w w I i A v P j x F b n R y e S B U e X B l P S J G a W x s Z W R D b 2 1 w b G V 0 Z V J l c 3 V s d F R v V 2 9 y a 3 N o Z W V 0 I i B W Y W x 1 Z T 0 i b D A i I C 8 + P E V u d H J 5 I F R 5 c G U 9 I l J l Y 2 9 2 Z X J 5 V G F y Z 2 V 0 U 2 h l Z X Q i I F Z h b H V l P S J z U 2 h l Z X Q z I i A v P j x F b n R y e S B U e X B l P S J S Z W N v d m V y e V R h c m d l d E N v b H V t b i I g V m F s d W U 9 I m w x I i A v P j x F b n R y e S B U e X B l P S J S Z W N v d m V y e V R h c m d l d F J v d y I g V m F s d W U 9 I m w x I i A v P j x F b n R y e S B U e X B l P S J G a W x s V G F y Z 2 V 0 T m F t Z U N 1 c 3 R v b W l 6 Z W Q i I F Z h b H V l P S J s M S I g L z 4 8 R W 5 0 c n k g V H l w Z T 0 i T G 9 h Z G V k V G 9 B b m F s e X N p c 1 N l c n Z p Y 2 V z I i B W Y W x 1 Z T 0 i b D A i I C 8 + P E V u d H J 5 I F R 5 c G U 9 I l F 1 Z X J 5 S U Q i I F Z h b H V l P S J z Z D E 1 O G Q 1 Z G I t N T Z l M C 0 0 Z W I 5 L W J h M j g t Y m I 5 Y j g 1 M G M x O W E 5 I i A v P j x F b n R y e S B U e X B l P S J R d W V y e U d y b 3 V w S U Q i I F Z h b H V l P S J z N j B i N 2 U 4 M T c t N T U 4 M C 0 0 M T U w L T h i N j k t O G Z i O D I 0 M z d h M j l j I i A v P j x F b n R y e S B U e X B l P S J G a W x s T G F z d F V w Z G F 0 Z W Q i I F Z h b H V l P S J k M j A x O C 0 w N i 0 y N F Q y M z o 1 M z o 1 N y 4 y O T k 0 N T A 1 W i I g L z 4 8 R W 5 0 c n k g V H l w Z T 0 i R m l s b E V y c m 9 y Q 2 9 k Z S I g V m F s d W U 9 I n N V b m t u b 3 d u I i A v P j x F b n R y e S B U e X B l P S J S Z W x h d G l v b n N o a X B J b m Z v Q 2 9 u d G F p b m V y I i B W Y W x 1 Z T 0 i c 3 s m c X V v d D t j b 2 x 1 b W 5 D b 3 V u d C Z x d W 9 0 O z o x N S w m c X V v d D t r Z X l D b 2 x 1 b W 5 O Y W 1 l c y Z x d W 9 0 O z p b X S w m c X V v d D t x d W V y e V J l b G F 0 a W 9 u c 2 h p c H M m c X V v d D s 6 W 1 0 s J n F 1 b 3 Q 7 Y 2 9 s d W 1 u S W R l b n R p d G l l c y Z x d W 9 0 O z p b J n F 1 b 3 Q 7 U 2 V j d G l v b j E v S G l l c m F y Y 2 h p Z X N E T V Y v S W 5 k Z X h D b 2 w u e 0 l E L D B 9 J n F 1 b 3 Q 7 L C Z x d W 9 0 O 1 N l Y 3 R p b 2 4 x L 0 h p Z X J h c m N o a W V z R E 1 W L 0 l u Z G V 4 Q 2 9 s L n t U Y W J s Z U l E L D F 9 J n F 1 b 3 Q 7 L C Z x d W 9 0 O 1 N l Y 3 R p b 2 4 x L 0 h p Z X J h c m N o a W V z R E 1 W L 0 l u Z G V 4 Q 2 9 s L n t I a W V y Y X J j a H k g S W 5 k Z X g g S U Q s M T R 9 J n F 1 b 3 Q 7 L C Z x d W 9 0 O 1 N l Y 3 R p b 2 4 x L 0 h p Z X J h c m N o a W V z R E 1 W L 0 l u Z G V 4 Q 2 9 s L n t I a W V y Y X J j a H k g R G V z Y 3 J p c H R p b 2 4 s M 3 0 m c X V v d D s s J n F 1 b 3 Q 7 U 2 V j d G l v b j E v S G l l c m F y Y 2 h p Z X N E T V Y v S W 5 k Z X h D b 2 w u e 0 l z S G l k Z G V u L D R 9 J n F 1 b 3 Q 7 L C Z x d W 9 0 O 1 N l Y 3 R p b 2 4 x L 0 h p Z X J h c m N o a W V z R E 1 W L 0 l u Z G V 4 Q 2 9 s L n t T d G F 0 Z S w 1 f S Z x d W 9 0 O y w m c X V v d D t T Z W N 0 a W 9 u M S 9 I a W V y Y X J j a G l l c 0 R N V i 9 J b m R l e E N v b C 5 7 S G l l c m F y Y 2 h 5 U 3 R v c m F n Z U l E L D Z 9 J n F 1 b 3 Q 7 L C Z x d W 9 0 O 1 N l Y 3 R p b 2 4 x L 0 h p Z X J h c m N o a W V z R E 1 W L 0 l u Z G V 4 Q 2 9 s L n t U Y W J s Z S B O Y W 1 l L D E y f S Z x d W 9 0 O y w m c X V v d D t T Z W N 0 a W 9 u M S 9 I a W V y Y X J j a G l l c 0 R N V i 9 J b m R l e E N v b C 5 7 S G l l c m F y Y 2 h 5 I E 5 h b W U s M n 0 m c X V v d D s s J n F 1 b 3 Q 7 U 2 V j d G l v b j E v S G l l c m F y Y 2 h p Z X N E T V Y v S W 5 k Z X h D b 2 w u e 1 J l Z n J l c 2 h l Z F R p b W U s O X 0 m c X V v d D s s J n F 1 b 3 Q 7 U 2 V j d G l v b j E v S G l l c m F y Y 2 h p Z X N E T V Y v S W 5 k Z X h D b 2 w u e 0 R p c 3 B s Y X l G b 2 x k Z X I s M T B 9 J n F 1 b 3 Q 7 L C Z x d W 9 0 O 1 N l Y 3 R p b 2 4 x L 0 h p Z X J h c m N o a W V z R E 1 W L 0 l u Z G V 4 Q 2 9 s L n t I a W R l T W V t Y m V y c y w x M X 0 m c X V v d D s s J n F 1 b 3 Q 7 U 2 V j d G l v b j E v S G l l c m F y Y 2 h p Z X N E T V Y v S W 5 k Z X h D b 2 w u e 0 h p Z G U g Q m x h b m s g T W V t Y m V y c y w x M 3 0 m c X V v d D s s J n F 1 b 3 Q 7 U 2 V j d G l v b j E v S G l l c m F y Y 2 h p Z X N E T V Y v S W 5 k Z X h D b 2 w u e 0 1 v Z G l m a W V k V G l t Z S w 3 f S Z x d W 9 0 O y w m c X V v d D t T Z W N 0 a W 9 u M S 9 I a W V y Y X J j a G l l c 0 R N V i 9 J b m R l e E N v b C 5 7 U 3 R y d W N 0 d X J l T W 9 k a W Z p Z W R U a W 1 l L D h 9 J n F 1 b 3 Q 7 X S w m c X V v d D t D b 2 x 1 b W 5 D b 3 V u d C Z x d W 9 0 O z o x N S w m c X V v d D t L Z X l D b 2 x 1 b W 5 O Y W 1 l c y Z x d W 9 0 O z p b X S w m c X V v d D t D b 2 x 1 b W 5 J Z G V u d G l 0 a W V z J n F 1 b 3 Q 7 O l s m c X V v d D t T Z W N 0 a W 9 u M S 9 I a W V y Y X J j a G l l c 0 R N V i 9 J b m R l e E N v b C 5 7 S U Q s M H 0 m c X V v d D s s J n F 1 b 3 Q 7 U 2 V j d G l v b j E v S G l l c m F y Y 2 h p Z X N E T V Y v S W 5 k Z X h D b 2 w u e 1 R h Y m x l S U Q s M X 0 m c X V v d D s s J n F 1 b 3 Q 7 U 2 V j d G l v b j E v S G l l c m F y Y 2 h p Z X N E T V Y v S W 5 k Z X h D b 2 w u e 0 h p Z X J h c m N o e S B J b m R l e C B J R C w x N H 0 m c X V v d D s s J n F 1 b 3 Q 7 U 2 V j d G l v b j E v S G l l c m F y Y 2 h p Z X N E T V Y v S W 5 k Z X h D b 2 w u e 0 h p Z X J h c m N o e S B E Z X N j c m l w d G l v b i w z f S Z x d W 9 0 O y w m c X V v d D t T Z W N 0 a W 9 u M S 9 I a W V y Y X J j a G l l c 0 R N V i 9 J b m R l e E N v b C 5 7 S X N I a W R k Z W 4 s N H 0 m c X V v d D s s J n F 1 b 3 Q 7 U 2 V j d G l v b j E v S G l l c m F y Y 2 h p Z X N E T V Y v S W 5 k Z X h D b 2 w u e 1 N 0 Y X R l L D V 9 J n F 1 b 3 Q 7 L C Z x d W 9 0 O 1 N l Y 3 R p b 2 4 x L 0 h p Z X J h c m N o a W V z R E 1 W L 0 l u Z G V 4 Q 2 9 s L n t I a W V y Y X J j a H l T d G 9 y Y W d l S U Q s N n 0 m c X V v d D s s J n F 1 b 3 Q 7 U 2 V j d G l v b j E v S G l l c m F y Y 2 h p Z X N E T V Y v S W 5 k Z X h D b 2 w u e 1 R h Y m x l I E 5 h b W U s M T J 9 J n F 1 b 3 Q 7 L C Z x d W 9 0 O 1 N l Y 3 R p b 2 4 x L 0 h p Z X J h c m N o a W V z R E 1 W L 0 l u Z G V 4 Q 2 9 s L n t I a W V y Y X J j a H k g T m F t Z S w y f S Z x d W 9 0 O y w m c X V v d D t T Z W N 0 a W 9 u M S 9 I a W V y Y X J j a G l l c 0 R N V i 9 J b m R l e E N v b C 5 7 U m V m c m V z a G V k V G l t Z S w 5 f S Z x d W 9 0 O y w m c X V v d D t T Z W N 0 a W 9 u M S 9 I a W V y Y X J j a G l l c 0 R N V i 9 J b m R l e E N v b C 5 7 R G l z c G x h e U Z v b G R l c i w x M H 0 m c X V v d D s s J n F 1 b 3 Q 7 U 2 V j d G l v b j E v S G l l c m F y Y 2 h p Z X N E T V Y v S W 5 k Z X h D b 2 w u e 0 h p Z G V N Z W 1 i Z X J z L D E x f S Z x d W 9 0 O y w m c X V v d D t T Z W N 0 a W 9 u M S 9 I a W V y Y X J j a G l l c 0 R N V i 9 J b m R l e E N v b C 5 7 S G l k Z S B C b G F u a y B N Z W 1 i Z X J z L D E z f S Z x d W 9 0 O y w m c X V v d D t T Z W N 0 a W 9 u M S 9 I a W V y Y X J j a G l l c 0 R N V i 9 J b m R l e E N v b C 5 7 T W 9 k a W Z p Z W R U a W 1 l L D d 9 J n F 1 b 3 Q 7 L C Z x d W 9 0 O 1 N l Y 3 R p b 2 4 x L 0 h p Z X J h c m N o a W V z R E 1 W L 0 l u Z G V 4 Q 2 9 s L n t T d H J 1 Y 3 R 1 c m V N b 2 R p Z m l l Z F R p b W U s O H 0 m c X V v d D t d L C Z x d W 9 0 O 1 J l b G F 0 a W 9 u c 2 h p c E l u Z m 8 m c X V v d D s 6 W 1 1 9 I i A v P j w v U 3 R h Y m x l R W 5 0 c m l l c z 4 8 L 0 l 0 Z W 0 + P E l 0 Z W 0 + P E l 0 Z W 1 M b 2 N h d G l v b j 4 8 S X R l b V R 5 c G U + R m 9 y b X V s Y T w v S X R l b V R 5 c G U + P E l 0 Z W 1 Q Y X R o P l N l Y 3 R p b 2 4 x L 0 t Q S X N E T V Y v U 2 9 1 c m N l P C 9 J d G V t U G F 0 a D 4 8 L 0 l 0 Z W 1 M b 2 N h d G l v b j 4 8 U 3 R h Y m x l R W 5 0 c m l l c y A v P j w v S X R l b T 4 8 S X R l b T 4 8 S X R l b U x v Y 2 F 0 a W 9 u P j x J d G V t V H l w Z T 5 G b 3 J t d W x h P C 9 J d G V t V H l w Z T 4 8 S X R l b V B h d G g + U 2 V j d G l v b j E v S 1 B J c 0 R N V i 9 S Z W 5 h b W V k J T I w Q 2 9 s d W 1 u c z w v S X R l b V B h d G g + P C 9 J d G V t T G 9 j Y X R p b 2 4 + P F N 0 Y W J s Z U V u d H J p Z X M g L z 4 8 L 0 l 0 Z W 0 + P E l 0 Z W 0 + P E l 0 Z W 1 M b 2 N h d G l v b j 4 8 S X R l b V R 5 c G U + R m 9 y b X V s Y T w v S X R l b V R 5 c G U + P E l 0 Z W 1 Q Y X R o P l N l Y 3 R p b 2 4 x L 0 t Q S X M 8 L 0 l 0 Z W 1 Q Y X R o P j w v S X R l b U x v Y 2 F 0 a W 9 u P j x T d G F i b G V F b n R y a W V z P j x F b n R y e S B U e X B l P S J J c 1 B y a X Z h d G U i I F Z h b H V l P S J s M C I g L z 4 8 R W 5 0 c n k g V H l w Z T 0 i T m F t Z V V w Z G F 0 Z W R B Z n R l c k Z p b G w i I F Z h b H V l P S J s M C I g L z 4 8 R W 5 0 c n k g V H l w Z T 0 i U X V l c n l H c m 9 1 c E l E I i B W Y W x 1 Z T 0 i c 2 U x N z I z M T M y L T Y 4 M m U t N D h l Y i 1 h O G U 3 L T A 5 N T l j M 2 V j Y j Q 3 M C I g L z 4 8 R W 5 0 c n k g V H l w Z T 0 i R m l s b E V u Y W J s Z W Q i I F Z h b H V l P S J s M S I g L z 4 8 R W 5 0 c n k g V H l w Z T 0 i R m l s b E 9 i a m V j d F R 5 c G U i I F Z h b H V l P S J z V G F i b G U i I C 8 + P E V u d H J 5 I F R 5 c G U 9 I k Z p b G x U b 0 R h d G F N b 2 R l b E V u Y W J s Z W Q i I F Z h b H V l P S J s M C I g L z 4 8 R W 5 0 c n k g V H l w Z T 0 i Q n V m Z m V y T m V 4 d F J l Z n J l c 2 g i I F Z h b H V l P S J s M C I g L z 4 8 R W 5 0 c n k g V H l w Z T 0 i U m V z d W x 0 V H l w Z S I g V m F s d W U 9 I n N U Y W J s Z S I g L z 4 8 R W 5 0 c n k g V H l w Z T 0 i R m l s b E N v d W 5 0 I i B W Y W x 1 Z T 0 i b D I i I C 8 + P E V u d H J 5 I F R 5 c G U 9 I k Z p b G x F c n J v c k N v d W 5 0 I i B W Y W x 1 Z T 0 i b D A i I C 8 + P E V u d H J 5 I F R 5 c G U 9 I k Z p b G x M Y X N 0 V X B k Y X R l Z C I g V m F s d W U 9 I m Q y M D E 4 L T A 2 L T I 2 V D I w O j I x O j A x L j c 0 O D Y 2 M j B a I i A v P j x F b n R y e S B U e X B l P S J S Z W N v d m V y e V R h c m d l d F N o Z W V 0 I i B W Y W x 1 Z T 0 i c 0 t Q S X M i I C 8 + P E V u d H J 5 I F R 5 c G U 9 I l J l Y 2 9 2 Z X J 5 V G F y Z 2 V 0 Q 2 9 s d W 1 u I i B W Y W x 1 Z T 0 i b D Q i I C 8 + P E V u d H J 5 I F R 5 c G U 9 I l J l Y 2 9 2 Z X J 5 V G F y Z 2 V 0 U m 9 3 I i B W Y W x 1 Z T 0 i b D Y i I C 8 + P E V u d H J 5 I F R 5 c G U 9 I k F k Z G V k V G 9 E Y X R h T W 9 k Z W w i I F Z h b H V l P S J s M C I g L z 4 8 R W 5 0 c n k g V H l w Z T 0 i R m l s b G V k Q 2 9 t c G x l d G V S Z X N 1 b H R U b 1 d v c m t z a G V l d C I g V m F s d W U 9 I m w x I i A v P j x F b n R y e S B U e X B l P S J R d W V y e U l E I i B W Y W x 1 Z T 0 i c z M y N D Z h Y m J j L T A 0 Z D k t N D g 2 N S 1 i O D Y z L T I y O T V l O T F h M G R k Z i I g L z 4 8 R W 5 0 c n k g V H l w Z T 0 i R m l s b F N 0 Y X R 1 c y I g V m F s d W U 9 I n N D b 2 1 w b G V 0 Z S I g L z 4 8 R W 5 0 c n k g V H l w Z T 0 i R m l s b F R h c m d l d C I g V m F s d W U 9 I n N L U E l z I i A v P j x F b n R y e S B U e X B l P S J G a W x s Q 2 9 s d W 1 u T m F t Z X M i I F Z h b H V l P S J z W y Z x d W 9 0 O 0 t Q S S B J b m R l e C B J R C Z x d W 9 0 O y w m c X V v d D t L U E k g Q m F z Z S B N Z W F z d X J l I E 5 h b W U m c X V v d D s s J n F 1 b 3 Q 7 S 1 B J I F R h c m d l d C B E Q V g g R X h w c m V z c 2 l v b i Z x d W 9 0 O y w m c X V v d D t L U E k g R G V z Y 3 J p c H R p b 2 4 m c X V v d D s s J n F 1 b 3 Q 7 S 1 B J I F N 0 Y X R 1 c y B F e H B y Z X N z a W 9 u J n F 1 b 3 Q 7 L C Z x d W 9 0 O 0 t Q S S B T d G F 0 d X M g R 3 J h c G h p Y y Z x d W 9 0 O y w m c X V v d D t L U E k g V G F y Z 2 V 0 I E R l c 2 N y a X B 0 a W 9 u J n F 1 b 3 Q 7 L C Z x d W 9 0 O 0 t Q S S B U Y X J n Z X Q g R m 9 y b W F 0 J n F 1 b 3 Q 7 L C Z x d W 9 0 O 0 t Q S S B T d G F 0 d X M g R G V z Y 3 J p c H R p b 2 4 m c X V v d D s s J n F 1 b 3 Q 7 S 1 B J I E J h c 2 U g T W V h c 3 V y Z S B E Z X N j c m l w d G l v b i Z x d W 9 0 O y w m c X V v d D t L U E k g Q m F z Z S B N Z W F z d X J l I F R h Y m x l I E 5 h b W U m c X V v d D s s J n F 1 b 3 Q 7 T W 9 k a W Z p Z W R U a W 1 l J n F 1 b 3 Q 7 X S I g L z 4 8 R W 5 0 c n k g V H l w Z T 0 i U m V s Y X R p b 2 5 z a G l w S W 5 m b 0 N v b n R h a W 5 l c i I g V m F s d W U 9 I n N 7 J n F 1 b 3 Q 7 Y 2 9 s d W 1 u Q 2 9 1 b n Q m c X V v d D s 6 M T I s J n F 1 b 3 Q 7 a 2 V 5 Q 2 9 s d W 1 u T m F t Z X M m c X V v d D s 6 W 1 0 s J n F 1 b 3 Q 7 c X V l c n l S Z W x h d G l v b n N o a X B z J n F 1 b 3 Q 7 O l t d L C Z x d W 9 0 O 2 N v b H V t b k l k Z W 5 0 a X R p Z X M m c X V v d D s 6 W y Z x d W 9 0 O 1 N l Y 3 R p b 2 4 x L 0 t Q S X M v Q W R k S W 5 k Z X h D b 2 w u e 0 t Q S S B J b m R l e C B J R C w x M X 0 m c X V v d D s s J n F 1 b 3 Q 7 U 2 V j d G l v b j E v S 1 B J c y 9 B Z G R J b m R l e E N v b C 5 7 S 1 B J I E J h c 2 U g T W V h c 3 V y Z S B O Y W 1 l L D h 9 J n F 1 b 3 Q 7 L C Z x d W 9 0 O 1 N l Y 3 R p b 2 4 x L 0 t Q S X M v Q W R k S W 5 k Z X h D b 2 w u e 0 t Q S S B U Y X J n Z X Q g R E F Y I E V 4 c H J l c 3 N p b 2 4 s M n 0 m c X V v d D s s J n F 1 b 3 Q 7 U 2 V j d G l v b j E v S 1 B J c y 9 B Z G R J b m R l e E N v b C 5 7 S 1 B J I E R l c 2 N y a X B 0 a W 9 u L D B 9 J n F 1 b 3 Q 7 L C Z x d W 9 0 O 1 N l Y 3 R p b 2 4 x L 0 t Q S X M v Q W R k S W 5 k Z X h D b 2 w u e 0 t Q S S B T d G F 0 d X M g R X h w c m V z c 2 l v b i w 2 f S Z x d W 9 0 O y w m c X V v d D t T Z W N 0 a W 9 u M S 9 L U E l z L 0 F k Z E l u Z G V 4 Q 2 9 s L n t L U E k g U 3 R h d H V z I E d y Y X B o a W M s N H 0 m c X V v d D s s J n F 1 b 3 Q 7 U 2 V j d G l v b j E v S 1 B J c y 9 B Z G R J b m R l e E N v b C 5 7 S 1 B J I F R h c m d l d C B E Z X N j c m l w d G l v b i w x f S Z x d W 9 0 O y w m c X V v d D t T Z W N 0 a W 9 u M S 9 L U E l z L 0 F k Z E l u Z G V 4 Q 2 9 s L n t L U E k g V G F y Z 2 V 0 I E Z v c m 1 h d C w z f S Z x d W 9 0 O y w m c X V v d D t T Z W N 0 a W 9 u M S 9 L U E l z L 0 F k Z E l u Z G V 4 Q 2 9 s L n t L U E k g U 3 R h d H V z I E R l c 2 N y a X B 0 a W 9 u L D V 9 J n F 1 b 3 Q 7 L C Z x d W 9 0 O 1 N l Y 3 R p b 2 4 x L 0 t Q S X M v Q W R k S W 5 k Z X h D b 2 w u e 0 t Q S S B C Y X N l I E 1 l Y X N 1 c m U g R G V z Y 3 J p c H R p b 2 4 s O X 0 m c X V v d D s s J n F 1 b 3 Q 7 U 2 V j d G l v b j E v S 1 B J c y 9 B Z G R J b m R l e E N v b C 5 7 S 1 B J I E J h c 2 U g T W V h c 3 V y Z S B U Y W J s Z S B O Y W 1 l L D E w f S Z x d W 9 0 O y w m c X V v d D t T Z W N 0 a W 9 u M S 9 L U E l z L 0 F k Z E l u Z G V 4 Q 2 9 s L n t N b 2 R p Z m l l Z F R p b W U s N 3 0 m c X V v d D t d L C Z x d W 9 0 O 0 N v b H V t b k N v d W 5 0 J n F 1 b 3 Q 7 O j E y L C Z x d W 9 0 O 0 t l e U N v b H V t b k 5 h b W V z J n F 1 b 3 Q 7 O l t d L C Z x d W 9 0 O 0 N v b H V t b k l k Z W 5 0 a X R p Z X M m c X V v d D s 6 W y Z x d W 9 0 O 1 N l Y 3 R p b 2 4 x L 0 t Q S X M v Q W R k S W 5 k Z X h D b 2 w u e 0 t Q S S B J b m R l e C B J R C w x M X 0 m c X V v d D s s J n F 1 b 3 Q 7 U 2 V j d G l v b j E v S 1 B J c y 9 B Z G R J b m R l e E N v b C 5 7 S 1 B J I E J h c 2 U g T W V h c 3 V y Z S B O Y W 1 l L D h 9 J n F 1 b 3 Q 7 L C Z x d W 9 0 O 1 N l Y 3 R p b 2 4 x L 0 t Q S X M v Q W R k S W 5 k Z X h D b 2 w u e 0 t Q S S B U Y X J n Z X Q g R E F Y I E V 4 c H J l c 3 N p b 2 4 s M n 0 m c X V v d D s s J n F 1 b 3 Q 7 U 2 V j d G l v b j E v S 1 B J c y 9 B Z G R J b m R l e E N v b C 5 7 S 1 B J I E R l c 2 N y a X B 0 a W 9 u L D B 9 J n F 1 b 3 Q 7 L C Z x d W 9 0 O 1 N l Y 3 R p b 2 4 x L 0 t Q S X M v Q W R k S W 5 k Z X h D b 2 w u e 0 t Q S S B T d G F 0 d X M g R X h w c m V z c 2 l v b i w 2 f S Z x d W 9 0 O y w m c X V v d D t T Z W N 0 a W 9 u M S 9 L U E l z L 0 F k Z E l u Z G V 4 Q 2 9 s L n t L U E k g U 3 R h d H V z I E d y Y X B o a W M s N H 0 m c X V v d D s s J n F 1 b 3 Q 7 U 2 V j d G l v b j E v S 1 B J c y 9 B Z G R J b m R l e E N v b C 5 7 S 1 B J I F R h c m d l d C B E Z X N j c m l w d G l v b i w x f S Z x d W 9 0 O y w m c X V v d D t T Z W N 0 a W 9 u M S 9 L U E l z L 0 F k Z E l u Z G V 4 Q 2 9 s L n t L U E k g V G F y Z 2 V 0 I E Z v c m 1 h d C w z f S Z x d W 9 0 O y w m c X V v d D t T Z W N 0 a W 9 u M S 9 L U E l z L 0 F k Z E l u Z G V 4 Q 2 9 s L n t L U E k g U 3 R h d H V z I E R l c 2 N y a X B 0 a W 9 u L D V 9 J n F 1 b 3 Q 7 L C Z x d W 9 0 O 1 N l Y 3 R p b 2 4 x L 0 t Q S X M v Q W R k S W 5 k Z X h D b 2 w u e 0 t Q S S B C Y X N l I E 1 l Y X N 1 c m U g R G V z Y 3 J p c H R p b 2 4 s O X 0 m c X V v d D s s J n F 1 b 3 Q 7 U 2 V j d G l v b j E v S 1 B J c y 9 B Z G R J b m R l e E N v b C 5 7 S 1 B J I E J h c 2 U g T W V h c 3 V y Z S B U Y W J s Z S B O Y W 1 l L D E w f S Z x d W 9 0 O y w m c X V v d D t T Z W N 0 a W 9 u M S 9 L U E l z L 0 F k Z E l u Z G V 4 Q 2 9 s L n t N b 2 R p Z m l l Z F R p b W U s N 3 0 m c X V v d D t d L C Z x d W 9 0 O 1 J l b G F 0 a W 9 u c 2 h p c E l u Z m 8 m c X V v d D s 6 W 1 1 9 I i A v P j x F b n R y e S B U e X B l P S J G a W x s R X J y b 3 J D b 2 R l I i B W Y W x 1 Z T 0 i c 1 V u a 2 5 v d 2 4 i I C 8 + P E V u d H J 5 I F R 5 c G U 9 I k Z p b G x D b 2 x 1 b W 5 U e X B l c y I g V m F s d W U 9 I n N C U V l H Q m d Z R 0 J n W U d C Z 1 l I I i A v P j w v U 3 R h Y m x l R W 5 0 c m l l c z 4 8 L 0 l 0 Z W 0 + P E l 0 Z W 0 + P E l 0 Z W 1 M b 2 N h d G l v b j 4 8 S X R l b V R 5 c G U + R m 9 y b X V s Y T w v S X R l b V R 5 c G U + P E l 0 Z W 1 Q Y X R o P l N l Y 3 R p b 2 4 x L 0 t Q S X M v U 2 9 1 c m N l P C 9 J d G V t U G F 0 a D 4 8 L 0 l 0 Z W 1 M b 2 N h d G l v b j 4 8 U 3 R h Y m x l R W 5 0 c m l l c y A v P j w v S X R l b T 4 8 S X R l b T 4 8 S X R l b U x v Y 2 F 0 a W 9 u P j x J d G V t V H l w Z T 5 G b 3 J t d W x h P C 9 J d G V t V H l w Z T 4 8 S X R l b V B h d G g + U 2 V j d G l v b j E v S 1 B J c y 9 L U E l z V G 9 N Z W F z d X J l c 0 R N V j w v S X R l b V B h d G g + P C 9 J d G V t T G 9 j Y X R p b 2 4 + P F N 0 Y W J s Z U V u d H J p Z X M g L z 4 8 L 0 l 0 Z W 0 + P E l 0 Z W 0 + P E l 0 Z W 1 M b 2 N h d G l v b j 4 8 S X R l b V R 5 c G U + R m 9 y b X V s Y T w v S X R l b V R 5 c G U + P E l 0 Z W 1 Q Y X R o P l N l Y 3 R p b 2 4 x L 0 t Q S X M v T W V h c 3 V y Z U R N V k N v b H M 8 L 0 l 0 Z W 1 Q Y X R o P j w v S X R l b U x v Y 2 F 0 a W 9 u P j x T d G F i b G V F b n R y a W V z I C 8 + P C 9 J d G V t P j x J d G V t P j x J d G V t T G 9 j Y X R p b 2 4 + P E l 0 Z W 1 U e X B l P k Z v c m 1 1 b G E 8 L 0 l 0 Z W 1 U e X B l P j x J d G V t U G F 0 a D 5 T Z W N 0 a W 9 u M S 9 L U E l z L 1 J l b W 9 2 Z U N v b H M 8 L 0 l 0 Z W 1 Q Y X R o P j w v S X R l b U x v Y 2 F 0 a W 9 u P j x T d G F i b G V F b n R y a W V z I C 8 + P C 9 J d G V t P j x J d G V t P j x J d G V t T G 9 j Y X R p b 2 4 + P E l 0 Z W 1 U e X B l P k Z v c m 1 1 b G E 8 L 0 l 0 Z W 1 U e X B l P j x J d G V t U G F 0 a D 5 T Z W N 0 a W 9 u M S 9 L U E l z L 1 B y Z U l u Z G V 4 U 2 9 y d D w v S X R l b V B h d G g + P C 9 J d G V t T G 9 j Y X R p b 2 4 + P F N 0 Y W J s Z U V u d H J p Z X M g L z 4 8 L 0 l 0 Z W 0 + P E l 0 Z W 0 + P E l 0 Z W 1 M b 2 N h d G l v b j 4 8 S X R l b V R 5 c G U + R m 9 y b X V s Y T w v S X R l b V R 5 c G U + P E l 0 Z W 1 Q Y X R o P l N l Y 3 R p b 2 4 x L 0 t Q S X M v Q W R k S W 5 k Z X h D b 2 w 8 L 0 l 0 Z W 1 Q Y X R o P j w v S X R l b U x v Y 2 F 0 a W 9 u P j x T d G F i b G V F b n R y a W V z I C 8 + P C 9 J d G V t P j x J d G V t P j x J d G V t T G 9 j Y X R p b 2 4 + P E l 0 Z W 1 U e X B l P k Z v c m 1 1 b G E 8 L 0 l 0 Z W 1 U e X B l P j x J d G V t U G F 0 a D 5 T Z W N 0 a W 9 u M S 9 L U E l z L 1 J l T 3 J k Z X J D b 2 x z P C 9 J d G V t U G F 0 a D 4 8 L 0 l 0 Z W 1 M b 2 N h d G l v b j 4 8 U 3 R h Y m x l R W 5 0 c m l l c y A v P j w v S X R l b T 4 8 S X R l b T 4 8 S X R l b U x v Y 2 F 0 a W 9 u P j x J d G V t V H l w Z T 5 G b 3 J t d W x h P C 9 J d G V t V H l w Z T 4 8 S X R l b V B h d G g + U 2 V j d G l v b j E v U G V y c 3 B l Y 3 R p d m U l M j B D b 2 x 1 b W 5 z L 1 B y Z U l u Z G V 4 U 2 9 y d D w v S X R l b V B h d G g + P C 9 J d G V t T G 9 j Y X R p b 2 4 + P F N 0 Y W J s Z U V u d H J p Z X M g L z 4 8 L 0 l 0 Z W 0 + P E l 0 Z W 0 + P E l 0 Z W 1 M b 2 N h d G l v b j 4 8 S X R l b V R 5 c G U + R m 9 y b X V s Y T w v S X R l b V R 5 c G U + P E l 0 Z W 1 Q Y X R o P l N l Y 3 R p b 2 4 x L 1 B l c n N w Z W N 0 a X Z l J T I w Q 2 9 s d W 1 u c y 9 J b m R l e E N v b D w v S X R l b V B h d G g + P C 9 J d G V t T G 9 j Y X R p b 2 4 + P F N 0 Y W J s Z U V u d H J p Z X M g L z 4 8 L 0 l 0 Z W 0 + P E l 0 Z W 0 + P E l 0 Z W 1 M b 2 N h d G l v b j 4 8 S X R l b V R 5 c G U + R m 9 y b X V s Y T w v S X R l b V R 5 c G U + P E l 0 Z W 1 Q Y X R o P l N l Y 3 R p b 2 4 x L 1 B l c n N w Z W N 0 a X Z l J T I w Q 2 9 s d W 1 u c y 9 D b 2 x P c m R l c j w v S X R l b V B h d G g + P C 9 J d G V t T G 9 j Y X R p b 2 4 + P F N 0 Y W J s Z U V u d H J p Z X M g L z 4 8 L 0 l 0 Z W 0 + P E l 0 Z W 0 + P E l 0 Z W 1 M b 2 N h d G l v b j 4 8 S X R l b V R 5 c G U + R m 9 y b X V s Y T w v S X R l b V R 5 c G U + P E l 0 Z W 1 Q Y X R o P l N l Y 3 R p b 2 4 x L 0 R h d G E l M j B T b 3 V y Y 2 V z L 1 J l b W 9 2 Z W Q l M j B D b 2 x 1 b W 5 z P C 9 J d G V t U G F 0 a D 4 8 L 0 l 0 Z W 1 M b 2 N h d G l v b j 4 8 U 3 R h Y m x l R W 5 0 c m l l c y A v P j w v S X R l b T 4 8 S X R l b T 4 8 S X R l b U x v Y 2 F 0 a W 9 u P j x J d G V t V H l w Z T 5 G b 3 J t d W x h P C 9 J d G V t V H l w Z T 4 8 S X R l b V B h d G g + U 2 V j d G l v b j E v R G F 0 Y S U y M F N v d X J j Z X M v U m V u Y W 1 l Z C U y M E N v b H V t b n M 8 L 0 l 0 Z W 1 Q Y X R o P j w v S X R l b U x v Y 2 F 0 a W 9 u P j x T d G F i b G V F b n R y a W V z I C 8 + P C 9 J d G V t P j x J d G V t P j x J d G V t T G 9 j Y X R p b 2 4 + P E l 0 Z W 1 U e X B l P k Z v c m 1 1 b G E 8 L 0 l 0 Z W 1 U e X B l P j x J d G V t U G F 0 a D 5 T Z W N 0 a W 9 u M S 9 E Y X R h J T I w U 2 9 1 c m N l c y 9 B Z G R l Z C U y M E l u Z G V 4 P C 9 J d G V t U G F 0 a D 4 8 L 0 l 0 Z W 1 M b 2 N h d G l v b j 4 8 U 3 R h Y m x l R W 5 0 c m l l c y A v P j w v S X R l b T 4 8 S X R l b T 4 8 S X R l b U x v Y 2 F 0 a W 9 u P j x J d G V t V H l w Z T 5 G b 3 J t d W x h P C 9 J d G V t V H l w Z T 4 8 S X R l b V B h d G g + U 2 V j d G l v b j E v R G F 0 Y S U y M F N v d X J j Z X M v U m V v c m R l c m V k J T I w Q 2 9 s d W 1 u c z w v S X R l b V B h d G g + P C 9 J d G V t T G 9 j Y X R p b 2 4 + P F N 0 Y W J s Z U V u d H J p Z X M g L z 4 8 L 0 l 0 Z W 0 + P E l 0 Z W 0 + P E l 0 Z W 1 M b 2 N h d G l v b j 4 8 S X R l b V R 5 c G U + R m 9 y b X V s Y T w v S X R l b V R 5 c G U + P E l 0 Z W 1 Q Y X R o P l N l Y 3 R p b 2 4 x L 0 N v b H V t b n N E T V Y v Q 2 9 s d W 1 u V H l w Z T w v S X R l b V B h d G g + P C 9 J d G V t T G 9 j Y X R p b 2 4 + P F N 0 Y W J s Z U V u d H J p Z X M g L z 4 8 L 0 l 0 Z W 0 + P E l 0 Z W 0 + P E l 0 Z W 1 M b 2 N h d G l v b j 4 8 S X R l b V R 5 c G U + R m 9 y b X V s Y T w v S X R l b V R 5 c G U + P E l 0 Z W 1 Q Y X R o P l N l Y 3 R p b 2 4 x L 0 N v b H V t b n N E T V Y v U m V t b 3 Z l U 3 l z d G V t Q 2 9 s d W 1 u c z w v S X R l b V B h d G g + P C 9 J d G V t T G 9 j Y X R p b 2 4 + P F N 0 Y W J s Z U V u d H J p Z X M g L z 4 8 L 0 l 0 Z W 0 + P E l 0 Z W 0 + P E l 0 Z W 1 M b 2 N h d G l v b j 4 8 S X R l b V R 5 c G U + R m 9 y b X V s Y T w v S X R l b V R 5 c G U + P E l 0 Z W 1 Q Y X R o P l N l Y 3 R p b 2 4 x L 0 N v b H V t b n N E T V Y v R W 5 j b 2 R p b m d I a W 5 0 Q 2 9 s d W 1 u P C 9 J d G V t U G F 0 a D 4 8 L 0 l 0 Z W 1 M b 2 N h d G l v b j 4 8 U 3 R h Y m x l R W 5 0 c m l l c y A v P j w v S X R l b T 4 8 S X R l b T 4 8 S X R l b U x v Y 2 F 0 a W 9 u P j x J d G V t V H l w Z T 5 G b 3 J t d W x h P C 9 J d G V t V H l w Z T 4 8 S X R l b V B h d G g + U 2 V j d G l v b j E v Q 2 9 s d W 1 u c y 9 Q c m V J b m R l e F N v c n Q 8 L 0 l 0 Z W 1 Q Y X R o P j w v S X R l b U x v Y 2 F 0 a W 9 u P j x T d G F i b G V F b n R y a W V z I C 8 + P C 9 J d G V t P j x J d G V t P j x J d G V t T G 9 j Y X R p b 2 4 + P E l 0 Z W 1 U e X B l P k Z v c m 1 1 b G E 8 L 0 l 0 Z W 1 U e X B l P j x J d G V t U G F 0 a D 5 T Z W N 0 a W 9 u M S 9 D b 2 x 1 b W 5 z L 0 F k Z E N v b E l u Z G V 4 P C 9 J d G V t U G F 0 a D 4 8 L 0 l 0 Z W 1 M b 2 N h d G l v b j 4 8 U 3 R h Y m x l R W 5 0 c m l l c y A v P j w v S X R l b T 4 8 S X R l b T 4 8 S X R l b U x v Y 2 F 0 a W 9 u P j x J d G V t V H l w Z T 5 G b 3 J t d W x h P C 9 J d G V t V H l w Z T 4 8 S X R l b V B h d G g + U 2 V j d G l v b j E v Q 2 9 s d W 1 u c y 9 S Z W 9 y Z G V y Q 2 9 s c z w v S X R l b V B h d G g + P C 9 J d G V t T G 9 j Y X R p b 2 4 + P F N 0 Y W J s Z U V u d H J p Z X M g L z 4 8 L 0 l 0 Z W 0 + P E l 0 Z W 0 + P E l 0 Z W 1 M b 2 N h d G l v b j 4 8 S X R l b V R 5 c G U + R m 9 y b X V s Y T w v S X R l b V R 5 c G U + P E l 0 Z W 1 Q Y X R o P l N l Y 3 R p b 2 4 x L 0 N v b H V t b n N E T V Y v U 3 V t b W F y a X p l Q n l D b 2 x 1 b W 4 8 L 0 l 0 Z W 1 Q Y X R o P j w v S X R l b U x v Y 2 F 0 a W 9 u P j x T d G F i b G V F b n R y a W V z I C 8 + P C 9 J d G V t P j x J d G V t P j x J d G V t T G 9 j Y X R p b 2 4 + P E l 0 Z W 1 U e X B l P k Z v c m 1 1 b G E 8 L 0 l 0 Z W 1 U e X B l P j x J d G V t U G F 0 a D 5 T Z W N 0 a W 9 u M S 9 E Z X R h a W w l M j B S b 3 c l M j B E Z W Z p b m l 0 a W 9 u c y 9 Q c m V J b m R l e F N v c n Q 8 L 0 l 0 Z W 1 Q Y X R o P j w v S X R l b U x v Y 2 F 0 a W 9 u P j x T d G F i b G V F b n R y a W V z I C 8 + P C 9 J d G V t P j x J d G V t P j x J d G V t T G 9 j Y X R p b 2 4 + P E l 0 Z W 1 U e X B l P k Z v c m 1 1 b G E 8 L 0 l 0 Z W 1 U e X B l P j x J d G V t U G F 0 a D 5 T Z W N 0 a W 9 u M S 9 E Z X R h a W w l M j B S b 3 c l M j B E Z W Z p b m l 0 a W 9 u c y 9 E Z X R h a W x S b 3 d J b m R l e D w v S X R l b V B h d G g + P C 9 J d G V t T G 9 j Y X R p b 2 4 + P F N 0 Y W J s Z U V u d H J p Z X M g L z 4 8 L 0 l 0 Z W 0 + P E l 0 Z W 0 + P E l 0 Z W 1 M b 2 N h d G l v b j 4 8 S X R l b V R 5 c G U + R m 9 y b X V s Y T w v S X R l b V R 5 c G U + P E l 0 Z W 1 Q Y X R o P l N l Y 3 R p b 2 4 x L 0 R l d G F p b C U y M F J v d y U y M E R l Z m l u a X R p b 2 5 z L 1 N l b G V j d E N v b H M 8 L 0 l 0 Z W 1 Q Y X R o P j w v S X R l b U x v Y 2 F 0 a W 9 u P j x T d G F i b G V F b n R y a W V z I C 8 + P C 9 J d G V t P j x J d G V t P j x J d G V t T G 9 j Y X R p b 2 4 + P E l 0 Z W 1 U e X B l P k Z v c m 1 1 b G E 8 L 0 l 0 Z W 1 U e X B l P j x J d G V t U G F 0 a D 5 T Z W N 0 a W 9 u M S 9 T Y 2 h l b W E l M j B P d m V y d m l l d z w v S X R l b V B h d G g + P C 9 J d G V t T G 9 j Y X R p b 2 4 + P F N 0 Y W J s Z U V u d H J p Z X M + P E V u d H J 5 I F R 5 c G U 9 I k l z U H J p d m F 0 Z S I g V m F s d W U 9 I m w w I i A v P j x F b n R y e S B U e X B l P S J O Y W 1 l V X B k Y X R l Z E F m d G V y R m l s b C I g V m F s d W U 9 I m w w I i A v P j x F b n R y e S B U e X B l P S J G a W x s R W 5 h Y m x l Z C I g V m F s d W U 9 I m w x I i A v P j x F b n R y e S B U e X B l P S J G a W x s T 2 J q Z W N 0 V H l w Z S I g V m F s d W U 9 I n N U Y W J s Z S I g L z 4 8 R W 5 0 c n k g V H l w Z T 0 i R m l s b F R v R G F 0 Y U 1 v Z G V s R W 5 h Y m x l Z C I g V m F s d W U 9 I m w w I i A v P j x F b n R y e S B U e X B l P S J S Z X N 1 b H R U e X B l I i B W Y W x 1 Z T 0 i c 1 R h Y m x l I i A v P j x F b n R y e S B U e X B l P S J C d W Z m Z X J O Z X h 0 U m V m c m V z a C I g V m F s d W U 9 I m w w I i A v P j x F b n R y e S B U e X B l P S J B Z G R l Z F R v R G F 0 Y U 1 v Z G V s I i B W Y W x 1 Z T 0 i b D A i I C 8 + P E V u d H J 5 I F R 5 c G U 9 I k Z p b G x l Z E N v b X B s Z X R l U m V z d W x 0 V G 9 X b 3 J r c 2 h l Z X Q i I F Z h b H V l P S J s M S I g L z 4 8 R W 5 0 c n k g V H l w Z T 0 i U m V j b 3 Z l c n l U Y X J n Z X R T a G V l d C I g V m F s d W U 9 I n N T Y 2 h l b W E g T 3 Z l c n Z p Z X c i I C 8 + P E V u d H J 5 I F R 5 c G U 9 I l J l Y 2 9 2 Z X J 5 V G F y Z 2 V 0 Q 2 9 s d W 1 u I i B W Y W x 1 Z T 0 i b D M i I C 8 + P E V u d H J 5 I F R 5 c G U 9 I l J l Y 2 9 2 Z X J 5 V G F y Z 2 V 0 U m 9 3 I i B W Y W x 1 Z T 0 i b D Y i I C 8 + P E V u d H J 5 I F R 5 c G U 9 I k Z p b G x U Y X J n Z X R O Y W 1 l Q 3 V z d G 9 t a X p l Z C I g V m F s d W U 9 I m w x I i A v P j x F b n R y e S B U e X B l P S J M b 2 F k Z W R U b 0 F u Y W x 5 c 2 l z U 2 V y d m l j Z X M i I F Z h b H V l P S J s M C I g L z 4 8 R W 5 0 c n k g V H l w Z T 0 i U X V l c n l J R C I g V m F s d W U 9 I n M 3 Y j A 5 Y 2 J i N y 0 y Z W Y z L T R m M W Y t Y T J m M C 0 2 N D d h M D I 3 M m F l O W E i I C 8 + P E V u d H J 5 I F R 5 c G U 9 I k Z p b G x D b 2 x 1 b W 5 O Y W 1 l c y I g V m F s d W U 9 I n N b J n F 1 b 3 Q 7 T W 9 k Z W w g T m F t Z S Z x d W 9 0 O y w m c X V v d D t M Y W 5 n d W F n Z S Z x d W 9 0 O y w m c X V v d D t T d G 9 y Y W d l I E 1 v Z G U m c X V v d D s s J n F 1 b 3 Q 7 T W 9 k a W Z p Z W R U a W 1 l J n F 1 b 3 Q 7 L C Z x d W 9 0 O 1 N 0 c n V j d H V y Z U 1 v Z G l m a W V k V G l t Z S Z x d W 9 0 O y w m c X V v d D t W Z X J z a W 9 u J n F 1 b 3 Q 7 X S I g L z 4 8 R W 5 0 c n k g V H l w Z T 0 i U X V l c n l H c m 9 1 c E l E I i B W Y W x 1 Z T 0 i c 2 U x N z I z M T M y L T Y 4 M m U t N D h l Y i 1 h O G U 3 L T A 5 N T l j M 2 V j Y j Q 3 M C I g L z 4 8 R W 5 0 c n k g V H l w Z T 0 i U m V s Y X R p b 2 5 z a G l w S W 5 m b 0 N v b n R h a W 5 l c i I g V m F s d W U 9 I n N 7 J n F 1 b 3 Q 7 Y 2 9 s d W 1 u Q 2 9 1 b n Q m c X V v d D s 6 N i w m c X V v d D t r Z X l D b 2 x 1 b W 5 O Y W 1 l c y Z x d W 9 0 O z p b X S w m c X V v d D t x d W V y e V J l b G F 0 a W 9 u c 2 h p c H M m c X V v d D s 6 W 1 0 s J n F 1 b 3 Q 7 Y 2 9 s d W 1 u S W R l b n R p d G l l c y Z x d W 9 0 O z p b J n F 1 b 3 Q 7 U 2 V j d G l v b j E v U 2 N o Z W 1 h I E 9 2 Z X J 2 a W V 3 L 1 N v d X J j Z S 5 7 T m F t Z S w x f S Z x d W 9 0 O y w m c X V v d D t T Z W N 0 a W 9 u M S 9 T Y 2 h l b W E g T 3 Z l c n Z p Z X c v U 2 9 1 c m N l L n t D d W x 0 d X J l L D Z 9 J n F 1 b 3 Q 7 L C Z x d W 9 0 O 1 N l Y 3 R p b 2 4 x L 1 N j a G V t Y S B P d m V y d m l l d y 9 T d G 9 y Y W d l T W 9 k Z S 5 7 U 3 R v c m F n Z S B N b 2 R l L D E z f S Z x d W 9 0 O y w m c X V v d D t T Z W N 0 a W 9 u M S 9 T Y 2 h l b W E g T 3 Z l c n Z p Z X c v U 2 9 1 c m N l L n t N b 2 R p Z m l l Z F R p b W U s O H 0 m c X V v d D s s J n F 1 b 3 Q 7 U 2 V j d G l v b j E v U 2 N o Z W 1 h I E 9 2 Z X J 2 a W V 3 L 1 N v d X J j Z S 5 7 U 3 R y d W N 0 d X J l T W 9 k a W Z p Z W R U a W 1 l L D l 9 J n F 1 b 3 Q 7 L C Z x d W 9 0 O 1 N l Y 3 R p b 2 4 x L 1 N j a G V t Y S B P d m V y d m l l d y 9 T b 3 V y Y 2 U u e 1 Z l c n N p b 2 4 s M T B 9 J n F 1 b 3 Q 7 X S w m c X V v d D t D b 2 x 1 b W 5 D b 3 V u d C Z x d W 9 0 O z o 2 L C Z x d W 9 0 O 0 t l e U N v b H V t b k 5 h b W V z J n F 1 b 3 Q 7 O l t d L C Z x d W 9 0 O 0 N v b H V t b k l k Z W 5 0 a X R p Z X M m c X V v d D s 6 W y Z x d W 9 0 O 1 N l Y 3 R p b 2 4 x L 1 N j a G V t Y S B P d m V y d m l l d y 9 T b 3 V y Y 2 U u e 0 5 h b W U s M X 0 m c X V v d D s s J n F 1 b 3 Q 7 U 2 V j d G l v b j E v U 2 N o Z W 1 h I E 9 2 Z X J 2 a W V 3 L 1 N v d X J j Z S 5 7 Q 3 V s d H V y Z S w 2 f S Z x d W 9 0 O y w m c X V v d D t T Z W N 0 a W 9 u M S 9 T Y 2 h l b W E g T 3 Z l c n Z p Z X c v U 3 R v c m F n Z U 1 v Z G U u e 1 N 0 b 3 J h Z 2 U g T W 9 k Z S w x M 3 0 m c X V v d D s s J n F 1 b 3 Q 7 U 2 V j d G l v b j E v U 2 N o Z W 1 h I E 9 2 Z X J 2 a W V 3 L 1 N v d X J j Z S 5 7 T W 9 k a W Z p Z W R U a W 1 l L D h 9 J n F 1 b 3 Q 7 L C Z x d W 9 0 O 1 N l Y 3 R p b 2 4 x L 1 N j a G V t Y S B P d m V y d m l l d y 9 T b 3 V y Y 2 U u e 1 N 0 c n V j d H V y Z U 1 v Z G l m a W V k V G l t Z S w 5 f S Z x d W 9 0 O y w m c X V v d D t T Z W N 0 a W 9 u M S 9 T Y 2 h l b W E g T 3 Z l c n Z p Z X c v U 2 9 1 c m N l L n t W Z X J z a W 9 u L D E w f S Z x d W 9 0 O 1 0 s J n F 1 b 3 Q 7 U m V s Y X R p b 2 5 z a G l w S W 5 m b y Z x d W 9 0 O z p b X X 0 i I C 8 + P E V u d H J 5 I F R 5 c G U 9 I k Z p b G x M Y X N 0 V X B k Y X R l Z C I g V m F s d W U 9 I m Q y M D E 4 L T A 2 L T I 2 V D I w O j I w O j Q 1 L j M 1 M T Q x O D R a I i A v P j x F b n R y e S B U e X B l P S J G a W x s Q 2 9 1 b n Q i I F Z h b H V l P S J s M S I g L z 4 8 R W 5 0 c n k g V H l w Z T 0 i R m l s b F R h c m d l d C I g V m F s d W U 9 I n N T Y 2 h l b W F f T 3 Z l c n Z p Z X c i I C 8 + P E V u d H J 5 I F R 5 c G U 9 I k Z p b G x F c n J v c k N v d W 5 0 I i B W Y W x 1 Z T 0 i b D A i I C 8 + P E V u d H J 5 I F R 5 c G U 9 I k Z p b G x T d G F 0 d X M i I F Z h b H V l P S J z Q 2 9 t c G x l d G U i I C 8 + P E V u d H J 5 I F R 5 c G U 9 I k Z p b G x F c n J v c k N v Z G U i I F Z h b H V l P S J z V W 5 r b m 9 3 b i I g L z 4 8 R W 5 0 c n k g V H l w Z T 0 i R m l s b E N v b H V t b l R 5 c G V z I i B W Y W x 1 Z T 0 i c 0 J n W U d C d 2 N E I i A v P j w v U 3 R h Y m x l R W 5 0 c m l l c z 4 8 L 0 l 0 Z W 0 + P E l 0 Z W 0 + P E l 0 Z W 1 M b 2 N h d G l v b j 4 8 S X R l b V R 5 c G U + R m 9 y b X V s Y T w v S X R l b V R 5 c G U + P E l 0 Z W 1 Q Y X R o P l N l Y 3 R p b 2 4 x L 1 N j a G V t Y S U y M E 9 2 Z X J 2 a W V 3 L 1 N v d X J j Z T w v S X R l b V B h d G g + P C 9 J d G V t T G 9 j Y X R p b 2 4 + P F N 0 Y W J s Z U V u d H J p Z X M g L z 4 8 L 0 l 0 Z W 0 + P E l 0 Z W 0 + P E l 0 Z W 1 M b 2 N h d G l v b j 4 8 S X R l b V R 5 c G U + R m 9 y b X V s Y T w v S X R l b V R 5 c G U + P E l 0 Z W 1 Q Y X R o P l N l Y 3 R p b 2 4 x L 1 N j a G V t Y S U y M E 9 2 Z X J 2 a W V 3 L 0 N v b F J l b m F t Z T w v S X R l b V B h d G g + P C 9 J d G V t T G 9 j Y X R p b 2 4 + P F N 0 Y W J s Z U V u d H J p Z X M g L z 4 8 L 0 l 0 Z W 0 + P E l 0 Z W 0 + P E l 0 Z W 1 M b 2 N h d G l v b j 4 8 S X R l b V R 5 c G U + R m 9 y b X V s Y T w v S X R l b V R 5 c G U + P E l 0 Z W 1 Q Y X R o P l N l Y 3 R p b 2 4 x L 1 N j a G V t Y S U y M E 9 2 Z X J 2 a W V 3 L 1 N 0 b 3 J h Z 2 V N b 2 R l P C 9 J d G V t U G F 0 a D 4 8 L 0 l 0 Z W 1 M b 2 N h d G l v b j 4 8 U 3 R h Y m x l R W 5 0 c m l l c y A v P j w v S X R l b T 4 8 S X R l b T 4 8 S X R l b U x v Y 2 F 0 a W 9 u P j x J d G V t V H l w Z T 5 G b 3 J t d W x h P C 9 J d G V t V H l w Z T 4 8 S X R l b V B h d G g + U 2 V j d G l v b j E v U 2 N o Z W 1 h J T I w T 3 Z l c n Z p Z X c v U m V t b 3 Z l Z C U y M E N v b H V t b n M 8 L 0 l 0 Z W 1 Q Y X R o P j w v S X R l b U x v Y 2 F 0 a W 9 u P j x T d G F i b G V F b n R y a W V z I C 8 + P C 9 J d G V t P j x J d G V t P j x J d G V t T G 9 j Y X R p b 2 4 + P E l 0 Z W 1 U e X B l P k Z v c m 1 1 b G E 8 L 0 l 0 Z W 1 U e X B l P j x J d G V t U G F 0 a D 5 T Z W N 0 a W 9 u M S 9 T Y 2 h l b W E l M j B P d m V y d m l l d y 9 S Z W 9 y Z G V y Z W Q l M j B D b 2 x 1 b W 5 z P C 9 J d G V t U G F 0 a D 4 8 L 0 l 0 Z W 1 M b 2 N h d G l v b j 4 8 U 3 R h Y m x l R W 5 0 c m l l c y A v P j w v S X R l b T 4 8 S X R l b T 4 8 S X R l b U x v Y 2 F 0 a W 9 u P j x J d G V t V H l w Z T 5 G b 3 J t d W x h P C 9 J d G V t V H l w Z T 4 8 S X R l b V B h d G g + U 2 V j d G l v b j E v U m V s Y X R p b 2 5 z a G l w c y 9 P c m R l c k N v b H V t b n M 8 L 0 l 0 Z W 1 Q Y X R o P j w v S X R l b U x v Y 2 F 0 a W 9 u P j x T d G F i b G V F b n R y a W V z I C 8 + P C 9 J d G V t P j x J d G V t P j x J d G V t T G 9 j Y X R p b 2 4 + P E l 0 Z W 1 U e X B l P k Z v c m 1 1 b G E 8 L 0 l 0 Z W 1 U e X B l P j x J d G V t U G F 0 a D 5 T Z W N 0 a W 9 u M S 9 S Z W x h d G l v b n N o a X B z L 1 N l Y 3 V y a X R 5 R m l s d G V y Q m V o Y X Z p b 3 I 8 L 0 l 0 Z W 1 Q Y X R o P j w v S X R l b U x v Y 2 F 0 a W 9 u P j x T d G F i b G V F b n R y a W V z I C 8 + P C 9 J d G V t P j x J d G V t P j x J d G V t T G 9 j Y X R p b 2 4 + P E l 0 Z W 1 U e X B l P k Z v c m 1 1 b G E 8 L 0 l 0 Z W 1 U e X B l P j x J d G V t U G F 0 a D 5 T Z W N 0 a W 9 u M S 9 Q Y X J 0 a X R p b 2 5 z L 0 N v b H V t b k 9 y Z G V y P C 9 J d G V t U G F 0 a D 4 8 L 0 l 0 Z W 1 M b 2 N h d G l v b j 4 8 U 3 R h Y m x l R W 5 0 c m l l c y A v P j w v S X R l b T 4 8 S X R l b T 4 8 S X R l b U x v Y 2 F 0 a W 9 u P j x J d G V t V H l w Z T 5 G b 3 J t d W x h P C 9 J d G V t V H l w Z T 4 8 S X R l b V B h d G g + U 2 V j d G l v b j E v V G F i b G V T a X p l c z w v S X R l b V B h d G g + P C 9 J d G V t T G 9 j Y X R p b 2 4 + P F N 0 Y W J s Z U V u d H J p Z X M + P E V u d H J 5 I F R 5 c G U 9 I k l z U H J p d m F 0 Z S I g V m F s d W U 9 I m w w I i A v P j x F b n R y e S B U e X B l P S J O Y W 1 l V X B k Y X R l Z E F m d G V y R m l s b C I g V m F s d W U 9 I m w w I i A v P j x F b n R y e S B U e X B l P S J G a W x s R W 5 h Y m x l Z C I g V m F s d W U 9 I m w x I i A v P j x F b n R y e S B U e X B l P S J G a W x s T 2 J q Z W N 0 V H l w Z S I g V m F s d W U 9 I n N U Y W J s Z S I g L z 4 8 R W 5 0 c n k g V H l w Z T 0 i R m l s b F R v R G F 0 Y U 1 v Z G V s R W 5 h Y m x l Z C I g V m F s d W U 9 I m w w I i A v P j x F b n R y e S B U e X B l P S J S Z X N 1 b H R U e X B l I i B W Y W x 1 Z T 0 i c 1 R h Y m x l I i A v P j x F b n R y e S B U e X B l P S J C d W Z m Z X J O Z X h 0 U m V m c m V z a C I g V m F s d W U 9 I m w w I i A v P j x F b n R y e S B U e X B l P S J G a W x s V G F y Z 2 V 0 I i B W Y W x 1 Z T 0 i c 1 R h Y m x l U 2 l 6 Z X M i I C 8 + P E V u d H J 5 I F R 5 c G U 9 I k F k Z G V k V G 9 E Y X R h T W 9 k Z W w i I F Z h b H V l P S J s M C I g L z 4 8 R W 5 0 c n k g V H l w Z T 0 i R m l s b G V k Q 2 9 t c G x l d G V S Z X N 1 b H R U b 1 d v c m t z a G V l d C I g V m F s d W U 9 I m w x I i A v P j x F b n R y e S B U e X B l P S J S Z W N v d m V y e V R h c m d l d F J v d y I g V m F s d W U 9 I m w x M C I g L z 4 8 R W 5 0 c n k g V H l w Z T 0 i U m V j b 3 Z l c n l U Y X J n Z X R D b 2 x 1 b W 4 i I F Z h b H V l P S J s N i I g L z 4 8 R W 5 0 c n k g V H l w Z T 0 i U m V j b 3 Z l c n l U Y X J n Z X R T a G V l d C I g V m F s d W U 9 I n N T Y 2 h l b W E g T 3 Z l c n Z p Z X c i I C 8 + P E V u d H J 5 I F R 5 c G U 9 I k Z p b G x U Y X J n Z X R O Y W 1 l Q 3 V z d G 9 t a X p l Z C I g V m F s d W U 9 I m w x I i A v P j x F b n R y e S B U e X B l P S J R d W V y e U l E I i B W Y W x 1 Z T 0 i c 2 I x Z G E 0 M 2 Z k L T U 4 O D Y t N D I 5 M C 1 h N j d j L T l k O D k 1 Y m U 0 M 2 Q 1 Z S I g L z 4 8 R W 5 0 c n k g V H l w Z T 0 i U m V s Y X R p b 2 5 z a G l w S W 5 m b 0 N v b n R h a W 5 l c i I g V m F s d W U 9 I n N 7 J n F 1 b 3 Q 7 Y 2 9 s d W 1 u Q 2 9 1 b n Q m c X V v d D s 6 M y w m c X V v d D t r Z X l D b 2 x 1 b W 5 O Y W 1 l c y Z x d W 9 0 O z p b X S w m c X V v d D t x d W V y e V J l b G F 0 a W 9 u c 2 h p c H M m c X V v d D s 6 W 1 0 s J n F 1 b 3 Q 7 Y 2 9 s d W 1 u S W R l b n R p d G l l c y Z x d W 9 0 O z p b J n F 1 b 3 Q 7 U 2 V j d G l v b j E v V G F i b G V T a X p l c y 9 T b 3 V y Y 2 U u e 0 R J T U V O U 0 l P T l 9 O Q U 1 F L D N 9 J n F 1 b 3 Q 7 L C Z x d W 9 0 O 1 N l Y 3 R p b 2 4 x L 1 R h Y m x l U 2 l 6 Z X M v U 2 9 1 c m N l L n t S T 1 d T X 0 N P V U 5 U L D d 9 J n F 1 b 3 Q 7 L C Z x d W 9 0 O 1 N l Y 3 R p b 2 4 x L 1 R h Y m x l U 2 l 6 Z X M v U 2 9 1 c m N l L n t U Q U J M R V 9 Q Q V J U S V R J T 0 5 T X 0 N P V U 5 U L D V 9 J n F 1 b 3 Q 7 X S w m c X V v d D t D b 2 x 1 b W 5 D b 3 V u d C Z x d W 9 0 O z o z L C Z x d W 9 0 O 0 t l e U N v b H V t b k 5 h b W V z J n F 1 b 3 Q 7 O l t d L C Z x d W 9 0 O 0 N v b H V t b k l k Z W 5 0 a X R p Z X M m c X V v d D s 6 W y Z x d W 9 0 O 1 N l Y 3 R p b 2 4 x L 1 R h Y m x l U 2 l 6 Z X M v U 2 9 1 c m N l L n t E S U 1 F T l N J T 0 5 f T k F N R S w z f S Z x d W 9 0 O y w m c X V v d D t T Z W N 0 a W 9 u M S 9 U Y W J s Z V N p e m V z L 1 N v d X J j Z S 5 7 U k 9 X U 1 9 D T 1 V O V C w 3 f S Z x d W 9 0 O y w m c X V v d D t T Z W N 0 a W 9 u M S 9 U Y W J s Z V N p e m V z L 1 N v d X J j Z S 5 7 V E F C T E V f U E F S V E l U S U 9 O U 1 9 D T 1 V O V C w 1 f S Z x d W 9 0 O 1 0 s J n F 1 b 3 Q 7 U m V s Y X R p b 2 5 z a G l w S W 5 m b y Z x d W 9 0 O z p b X X 0 i I C 8 + P E V u d H J 5 I F R 5 c G U 9 I k x v Y W R l Z F R v Q W 5 h b H l z a X N T Z X J 2 a W N l c y I g V m F s d W U 9 I m w w I i A v P j x F b n R y e S B U e X B l P S J R d W V y e U d y b 3 V w S U Q i I F Z h b H V l P S J z Z T E 3 M j M x M z I t N j g y Z S 0 0 O G V i L W E 4 Z T c t M D k 1 O W M z Z W N i N D c w I i A v P j x F b n R y e S B U e X B l P S J G a W x s R X J y b 3 J D b 3 V u d C I g V m F s d W U 9 I m w w I i A v P j x F b n R y e S B U e X B l P S J G a W x s T G F z d F V w Z G F 0 Z W Q i I F Z h b H V l P S J k M j A x O C 0 w N i 0 y N l Q y M D o y M D o 0 N S 4 0 M T I 0 M T k x W i I g L z 4 8 R W 5 0 c n k g V H l w Z T 0 i R m l s b F N 0 Y X R 1 c y I g V m F s d W U 9 I n N D b 2 1 w b G V 0 Z S I g L z 4 8 R W 5 0 c n k g V H l w Z T 0 i R m l s b E N v d W 5 0 I i B W Y W x 1 Z T 0 i b D E 1 I i A v P j x F b n R y e S B U e X B l P S J G a W x s Q 2 9 s d W 1 u T m F t Z X M i I F Z h b H V l P S J z W y Z x d W 9 0 O 1 R h Y m x l J n F 1 b 3 Q 7 L C Z x d W 9 0 O 1 J v d 3 M m c X V v d D s s J n F 1 b 3 Q 7 U G F y d G l 0 a W 9 u c y Z x d W 9 0 O 1 0 i I C 8 + P E V u d H J 5 I F R 5 c G U 9 I k Z p b G x F c n J v c k N v Z G U i I F Z h b H V l P S J z V W 5 r b m 9 3 b i I g L z 4 8 R W 5 0 c n k g V H l w Z T 0 i R m l s b E N v b H V t b l R 5 c G V z I i B W Y W x 1 Z T 0 i c 0 J n T U Q i I C 8 + P C 9 T d G F i b G V F b n R y a W V z P j w v S X R l b T 4 8 S X R l b T 4 8 S X R l b U x v Y 2 F 0 a W 9 u P j x J d G V t V H l w Z T 5 G b 3 J t d W x h P C 9 J d G V t V H l w Z T 4 8 S X R l b V B h d G g + U 2 V j d G l v b j E v V G F i b G V T a X p l c y 9 T b 3 V y Y 2 U 8 L 0 l 0 Z W 1 Q Y X R o P j w v S X R l b U x v Y 2 F 0 a W 9 u P j x T d G F i b G V F b n R y a W V z I C 8 + P C 9 J d G V t P j x J d G V t P j x J d G V t T G 9 j Y X R p b 2 4 + P E l 0 Z W 1 U e X B l P k Z v c m 1 1 b G E 8 L 0 l 0 Z W 1 U e X B l P j x J d G V t U G F 0 a D 5 T Z W N 0 a W 9 u M S 9 U Y W J s Z V N p e m V z L 0 Z p b H R l c l N 5 c 3 R l b V J v d 3 M 8 L 0 l 0 Z W 1 Q Y X R o P j w v S X R l b U x v Y 2 F 0 a W 9 u P j x T d G F i b G V F b n R y a W V z I C 8 + P C 9 J d G V t P j x J d G V t P j x J d G V t T G 9 j Y X R p b 2 4 + P E l 0 Z W 1 U e X B l P k Z v c m 1 1 b G E 8 L 0 l 0 Z W 1 U e X B l P j x J d G V t U G F 0 a D 5 T Z W N 0 a W 9 u M S 9 U Y W J s Z V N p e m V z L 1 J l b W 9 2 Z U N v b H M 8 L 0 l 0 Z W 1 Q Y X R o P j w v S X R l b U x v Y 2 F 0 a W 9 u P j x T d G F i b G V F b n R y a W V z I C 8 + P C 9 J d G V t P j x J d G V t P j x J d G V t T G 9 j Y X R p b 2 4 + P E l 0 Z W 1 U e X B l P k Z v c m 1 1 b G E 8 L 0 l 0 Z W 1 U e X B l P j x J d G V t U G F 0 a D 5 T Z W N 0 a W 9 u M S 9 U Y W J s Z V N p e m V z L 1 J l b m F t Z U N v b H M 8 L 0 l 0 Z W 1 Q Y X R o P j w v S X R l b U x v Y 2 F 0 a W 9 u P j x T d G F i b G V F b n R y a W V z I C 8 + P C 9 J d G V t P j x J d G V t P j x J d G V t T G 9 j Y X R p b 2 4 + P E l 0 Z W 1 U e X B l P k Z v c m 1 1 b G E 8 L 0 l 0 Z W 1 U e X B l P j x J d G V t U G F 0 a D 5 T Z W N 0 a W 9 u M S 9 U Y W J s Z V N p e m V z L 0 9 y Z G V y Q 2 9 s c z w v S X R l b V B h d G g + P C 9 J d G V t T G 9 j Y X R p b 2 4 + P F N 0 Y W J s Z U V u d H J p Z X M g L z 4 8 L 0 l 0 Z W 0 + P E l 0 Z W 0 + P E l 0 Z W 1 M b 2 N h d G l v b j 4 8 S X R l b V R 5 c G U + R m 9 y b X V s Y T w v S X R l b V R 5 c G U + P E l 0 Z W 1 Q Y X R o P l N l Y 3 R p b 2 4 x L 1 R h Y m x l U 2 l 6 Z X M v U 2 9 y d E J 5 U m 9 3 Q 2 9 1 b n Q 8 L 0 l 0 Z W 1 Q Y X R o P j w v S X R l b U x v Y 2 F 0 a W 9 u P j x T d G F i b G V F b n R y a W V z I C 8 + P C 9 J d G V t P j x J d G V t P j x J d G V t T G 9 j Y X R p b 2 4 + P E l 0 Z W 1 U e X B l P k Z v c m 1 1 b G E 8 L 0 l 0 Z W 1 U e X B l P j x J d G V t U G F 0 a D 5 T Z W N 0 a W 9 u M S 9 N Z W F z d X J l c y 9 F e H B y Z X N z a W 9 u T G V u Z 3 R o Q n V j a 2 V 0 P C 9 J d G V t U G F 0 a D 4 8 L 0 l 0 Z W 1 M b 2 N h d G l v b j 4 8 U 3 R h Y m x l R W 5 0 c m l l c y A v P j w v S X R l b T 4 8 S X R l b T 4 8 S X R l b U x v Y 2 F 0 a W 9 u P j x J d G V t V H l w Z T 5 G b 3 J t d W x h P C 9 J d G V t V H l w Z T 4 8 S X R l b V B h d G g + U 2 V j d G l v b j E v Q 2 F 0 Y W x v Z z w v S X R l b V B h d G g + P C 9 J d G V t T G 9 j Y X R p b 2 4 + P F N 0 Y W J s Z U V u d H J p Z X M + P E V u d H J 5 I F R 5 c G U 9 I k l z U H J p d m F 0 Z S I g V m F s d W U 9 I m w w I i A v P j x F b n R y e S B U e X B l P S J O Y W 1 l V X B k Y X R l Z E F m d G V y R m l s b C I g V m F s d W U 9 I m w w I i A v P j x F b n R y e S B U e X B l P S J G a W x s R W 5 h Y m x l Z C I g V m F s d W U 9 I m w x I i A v P j x F b n R y e S B U e X B l P S J G a W x s T 2 J q Z W N 0 V H l w Z S I g V m F s d W U 9 I n N U Y W J s Z S I g L z 4 8 R W 5 0 c n k g V H l w Z T 0 i R m l s b F R v R G F 0 Y U 1 v Z G V s R W 5 h Y m x l Z C I g V m F s d W U 9 I m w w I i A v P j x F b n R y e S B U e X B l P S J C d W Z m Z X J O Z X h 0 U m V m c m V z a C I g V m F s d W U 9 I m w w I i A v P j x F b n R y e S B U e X B l P S J S Z X N 1 b H R U e X B l I i B W Y W x 1 Z T 0 i c 1 R h Y m x l I i A v P j x F b n R y e S B U e X B l P S J B Z G R l Z F R v R G F 0 Y U 1 v Z G V s I i B W Y W x 1 Z T 0 i b D A i I C 8 + P E V u d H J 5 I F R 5 c G U 9 I k Z p b G x l Z E N v b X B s Z X R l U m V z d W x 0 V G 9 X b 3 J r c 2 h l Z X Q i I F Z h b H V l P S J s M S I g L z 4 8 R W 5 0 c n k g V H l w Z T 0 i U m V j b 3 Z l c n l U Y X J n Z X R T a G V l d C I g V m F s d W U 9 I n N T Y 2 h l b W E g T 3 Z l c n Z p Z X c i I C 8 + P E V u d H J 5 I F R 5 c G U 9 I l J l Y 2 9 2 Z X J 5 V G F y Z 2 V 0 Q 2 9 s d W 1 u I i B W Y W x 1 Z T 0 i b D Q i I C 8 + P E V u d H J 5 I F R 5 c G U 9 I l J l Y 2 9 2 Z X J 5 V G F y Z 2 V 0 U m 9 3 I i B W Y W x 1 Z T 0 i b D Q i I C 8 + P E V u d H J 5 I F R 5 c G U 9 I k Z p b G x U Y X J n Z X R O Y W 1 l Q 3 V z d G 9 t a X p l Z C I g V m F s d W U 9 I m w x I i A v P j x F b n R y e S B U e X B l P S J R d W V y e U l E I i B W Y W x 1 Z T 0 i c z M 0 M j Y 3 N j l j L T F i M T A t N D B h M i 1 h Z T J j L W I 0 N j J j Z G Y 1 N T N i Y i I g L z 4 8 R W 5 0 c n k g V H l w Z T 0 i R m l s b E N v b H V t b k 5 h b W V z I i B W Y W x 1 Z T 0 i c 1 s m c X V v d D t T Z X J 2 Z X I m c X V v d D s s J n F 1 b 3 Q 7 R G F 0 Y W J h c 2 U m c X V v d D s s J n F 1 b 3 Q 7 R G F 0 Y W J h c 2 U g U m 9 s Z X M m c X V v d D s s J n F 1 b 3 Q 7 T G F z d C B N b 2 R p Z m l l Z C Z x d W 9 0 O y w m c X V v d D t D b 2 1 w Y X R p Y m l s a X R 5 I E x l d m V s J n F 1 b 3 Q 7 X S I g L z 4 8 R W 5 0 c n k g V H l w Z T 0 i U X V l c n l H c m 9 1 c E l E I i B W Y W x 1 Z T 0 i c 2 U x N z I z M T M y L T Y 4 M m U t N D h l Y i 1 h O G U 3 L T A 5 N T l j M 2 V j Y j Q 3 M C I g L z 4 8 R W 5 0 c n k g V H l w Z T 0 i R m l s b E x h c 3 R V c G R h d G V k I i B W Y W x 1 Z T 0 i Z D I w M T g t M D Y t M j Z U M j A 6 M j A 6 N D U u N T M x N D E 5 M l o i I C 8 + P E V u d H J 5 I F R 5 c G U 9 I k x v Y W R l Z F R v Q W 5 h b H l z a X N T Z X J 2 a W N l c y I g V m F s d W U 9 I m w w I i A v P j x F b n R y e S B U e X B l P S J G a W x s V G F y Z 2 V 0 I i B W Y W x 1 Z T 0 i c 0 N h d G F s b 2 d U Y m w i I C 8 + P E V u d H J 5 I F R 5 c G U 9 I k Z p b G x D b 3 V u d C I g V m F s d W U 9 I m w x I i A v P j x F b n R y e S B U e X B l P S J G a W x s R X J y b 3 J D b 3 V u d C I g V m F s d W U 9 I m w w I i A v P j x F b n R y e S B U e X B l P S J S Z W x h d G l v b n N o a X B J b m Z v Q 2 9 u d G F p b m V y I i B W Y W x 1 Z T 0 i c 3 s m c X V v d D t j b 2 x 1 b W 5 D b 3 V u d C Z x d W 9 0 O z o 1 L C Z x d W 9 0 O 2 t l e U N v b H V t b k 5 h b W V z J n F 1 b 3 Q 7 O l t d L C Z x d W 9 0 O 3 F 1 Z X J 5 U m V s Y X R p b 2 5 z a G l w c y Z x d W 9 0 O z p b X S w m c X V v d D t j b 2 x 1 b W 5 J Z G V u d G l 0 a W V z J n F 1 b 3 Q 7 O l s m c X V v d D t T Z W N 0 a W 9 u M S 9 D Y X R h b G 9 n L 1 N l c n Z l c k N v b H V t b i 5 7 U 2 V y d m V y L D R 9 J n F 1 b 3 Q 7 L C Z x d W 9 0 O 1 N l Y 3 R p b 2 4 x L 0 N h d G F s b 2 c v U 2 9 1 c m N l L n t D Q V R B T E 9 H X 0 5 B T U U s M H 0 m c X V v d D s s J n F 1 b 3 Q 7 U 2 V j d G l v b j E v Q 2 F 0 Y W x v Z y 9 T b 3 V y Y 2 U u e 1 J P T E V T L D J 9 J n F 1 b 3 Q 7 L C Z x d W 9 0 O 1 N l Y 3 R p b 2 4 x L 0 N h d G F s b 2 c v U 2 9 1 c m N l L n t E Q V R F X 0 1 P R E l G S U V E L D N 9 J n F 1 b 3 Q 7 L C Z x d W 9 0 O 1 N l Y 3 R p b 2 4 x L 0 N h d G F s b 2 c v U 2 9 1 c m N l L n t D T 0 1 Q Q V R J Q k l M S V R Z X 0 x F V k V M L D R 9 J n F 1 b 3 Q 7 X S w m c X V v d D t D b 2 x 1 b W 5 D b 3 V u d C Z x d W 9 0 O z o 1 L C Z x d W 9 0 O 0 t l e U N v b H V t b k 5 h b W V z J n F 1 b 3 Q 7 O l t d L C Z x d W 9 0 O 0 N v b H V t b k l k Z W 5 0 a X R p Z X M m c X V v d D s 6 W y Z x d W 9 0 O 1 N l Y 3 R p b 2 4 x L 0 N h d G F s b 2 c v U 2 V y d m V y Q 2 9 s d W 1 u L n t T Z X J 2 Z X I s N H 0 m c X V v d D s s J n F 1 b 3 Q 7 U 2 V j d G l v b j E v Q 2 F 0 Y W x v Z y 9 T b 3 V y Y 2 U u e 0 N B V E F M T 0 d f T k F N R S w w f S Z x d W 9 0 O y w m c X V v d D t T Z W N 0 a W 9 u M S 9 D Y X R h b G 9 n L 1 N v d X J j Z S 5 7 U k 9 M R V M s M n 0 m c X V v d D s s J n F 1 b 3 Q 7 U 2 V j d G l v b j E v Q 2 F 0 Y W x v Z y 9 T b 3 V y Y 2 U u e 0 R B V E V f T U 9 E S U Z J R U Q s M 3 0 m c X V v d D s s J n F 1 b 3 Q 7 U 2 V j d G l v b j E v Q 2 F 0 Y W x v Z y 9 T b 3 V y Y 2 U u e 0 N P T V B B V E l C S U x J V F l f T E V W R U w s N H 0 m c X V v d D t d L C Z x d W 9 0 O 1 J l b G F 0 a W 9 u c 2 h p c E l u Z m 8 m c X V v d D s 6 W 1 1 9 I i A v P j x F b n R y e S B U e X B l P S J G a W x s U 3 R h d H V z I i B W Y W x 1 Z T 0 i c 0 N v b X B s Z X R l I i A v P j x F b n R y e S B U e X B l P S J G a W x s R X J y b 3 J D b 2 R l I i B W Y W x 1 Z T 0 i c 1 V u a 2 5 v d 2 4 i I C 8 + P E V u d H J 5 I F R 5 c G U 9 I k Z p b G x D b 2 x 1 b W 5 U e X B l c y I g V m F s d W U 9 I n N C Z 1 l H Q n d J P S I g L z 4 8 L 1 N 0 Y W J s Z U V u d H J p Z X M + P C 9 J d G V t P j x J d G V t P j x J d G V t T G 9 j Y X R p b 2 4 + P E l 0 Z W 1 U e X B l P k Z v c m 1 1 b G E 8 L 0 l 0 Z W 1 U e X B l P j x J d G V t U G F 0 a D 5 T Z W N 0 a W 9 u M S 9 D Y X R h b G 9 n L 1 N v d X J j Z T w v S X R l b V B h d G g + P C 9 J d G V t T G 9 j Y X R p b 2 4 + P F N 0 Y W J s Z U V u d H J p Z X M g L z 4 8 L 0 l 0 Z W 0 + P E l 0 Z W 0 + P E l 0 Z W 1 M b 2 N h d G l v b j 4 8 S X R l b V R 5 c G U + R m 9 y b X V s Y T w v S X R l b V R 5 c G U + P E l 0 Z W 1 Q Y X R o P l N l Y 3 R p b 2 4 x L 0 N h d G F s b 2 c v R m l s d G V y Q n l D Y X R h b G 9 n P C 9 J d G V t U G F 0 a D 4 8 L 0 l 0 Z W 1 M b 2 N h d G l v b j 4 8 U 3 R h Y m x l R W 5 0 c m l l c y A v P j w v S X R l b T 4 8 S X R l b T 4 8 S X R l b U x v Y 2 F 0 a W 9 u P j x J d G V t V H l w Z T 5 G b 3 J t d W x h P C 9 J d G V t V H l w Z T 4 8 S X R l b V B h d G g + U 2 V j d G l v b j E v Q 2 F 0 Y W x v Z y 9 S Z W 1 v d m V D b 2 x 1 b W 5 z P C 9 J d G V t U G F 0 a D 4 8 L 0 l 0 Z W 1 M b 2 N h d G l v b j 4 8 U 3 R h Y m x l R W 5 0 c m l l c y A v P j w v S X R l b T 4 8 S X R l b T 4 8 S X R l b U x v Y 2 F 0 a W 9 u P j x J d G V t V H l w Z T 5 G b 3 J t d W x h P C 9 J d G V t V H l w Z T 4 8 S X R l b V B h d G g + U 2 V j d G l v b j E v Q 2 F 0 Y W x v Z y 9 S Z W 5 h b W V D b 2 x 1 b W 5 z P C 9 J d G V t U G F 0 a D 4 8 L 0 l 0 Z W 1 M b 2 N h d G l v b j 4 8 U 3 R h Y m x l R W 5 0 c m l l c y A v P j w v S X R l b T 4 8 S X R l b T 4 8 S X R l b U x v Y 2 F 0 a W 9 u P j x J d G V t V H l w Z T 5 G b 3 J t d W x h P C 9 J d G V t V H l w Z T 4 8 S X R l b V B h d G g + U 2 V j d G l v b j E v Q 2 F 0 Y W x v Z y 9 T Z X J 2 Z X J D b 2 x 1 b W 4 8 L 0 l 0 Z W 1 Q Y X R o P j w v S X R l b U x v Y 2 F 0 a W 9 u P j x T d G F i b G V F b n R y a W V z I C 8 + P C 9 J d G V t P j x J d G V t P j x J d G V t T G 9 j Y X R p b 2 4 + P E l 0 Z W 1 U e X B l P k Z v c m 1 1 b G E 8 L 0 l 0 Z W 1 U e X B l P j x J d G V t U G F 0 a D 5 T Z W N 0 a W 9 u M S 9 D Y X R h b G 9 n L 1 J l b 3 J k Z X J l Z C U y M E N v b H V t b n M 8 L 0 l 0 Z W 1 Q Y X R o P j w v S X R l b U x v Y 2 F 0 a W 9 u P j x T d G F i b G V F b n R y a W V z I C 8 + P C 9 J d G V t P j w v S X R l b X M + P C 9 M b 2 N h b F B h Y 2 t h Z 2 V N Z X R h Z G F 0 Y U Z p b G U + F g A A A F B L B Q Y A A A A A A A A A A A A A A A A A A A A A A A A m A Q A A A Q A A A N C M n d 8 B F d E R j H o A w E / C l + s B A A A A 3 m R x E / 4 p u U K 2 t V D E h 8 g l w A A A A A A C A A A A A A A Q Z g A A A A E A A C A A A A A t B 3 p w / O Z 9 k 2 T y E v x 0 b h / b C P r V b 5 C H t W + N W y Y w o z F S l Q A A A A A O g A A A A A I A A C A A A A D P X 3 g u 5 + D R 3 s 5 f c n z P j u K y d h F v / p M r F d v D I H 9 P V p d 7 h F A A A A D K H 9 v 1 6 E Y Q Q J Q 7 l M y C D e 2 d w K j d h x G n y 5 n / Q z X 7 / H c 6 z 9 I 3 L + N + 2 x o M s T 7 i f H N 3 6 m J s S 8 Y f k 2 5 w l K G E A 7 W Q 5 + r J y T L U C j 2 b R o W J c y Y 3 d X X 3 J U A A A A B n T L c l m U B p B j W Z u 4 8 V a e w 5 8 z R 7 J 4 g 4 t F h T 1 u L z T j d H b l C 7 2 R O b Q C S O s z P M h w t X 3 j 0 G 7 + p L r z D j Y b u h N p N 4 N R / r < / D a t a M a s h u p > 
</file>

<file path=customXml/itemProps1.xml><?xml version="1.0" encoding="utf-8"?>
<ds:datastoreItem xmlns:ds="http://schemas.openxmlformats.org/officeDocument/2006/customXml" ds:itemID="{1A7CCC01-F2ED-469F-80FE-FB4554C8AA5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vt:i4>
      </vt:variant>
    </vt:vector>
  </HeadingPairs>
  <TitlesOfParts>
    <vt:vector size="22" baseType="lpstr">
      <vt:lpstr>TabularModel</vt:lpstr>
      <vt:lpstr>Home</vt:lpstr>
      <vt:lpstr>Schema Overview</vt:lpstr>
      <vt:lpstr>Schema Analysis</vt:lpstr>
      <vt:lpstr>Measures</vt:lpstr>
      <vt:lpstr>Tables</vt:lpstr>
      <vt:lpstr>Columns</vt:lpstr>
      <vt:lpstr>Relationships</vt:lpstr>
      <vt:lpstr>Roles</vt:lpstr>
      <vt:lpstr>Partitions</vt:lpstr>
      <vt:lpstr>Role Members</vt:lpstr>
      <vt:lpstr>Table Permissions</vt:lpstr>
      <vt:lpstr>Data Sources</vt:lpstr>
      <vt:lpstr>Perspective Measures</vt:lpstr>
      <vt:lpstr>Perspective Columns</vt:lpstr>
      <vt:lpstr>Hierarchies</vt:lpstr>
      <vt:lpstr>Hierarchy Levels</vt:lpstr>
      <vt:lpstr>Detail Rows</vt:lpstr>
      <vt:lpstr>M Expressions</vt:lpstr>
      <vt:lpstr>KPIs</vt:lpstr>
      <vt:lpstr>Translations</vt:lpstr>
      <vt:lpstr>RefreshMsg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2018-06-26T20:21:08Z</dcterms:modified>
</cp:coreProperties>
</file>